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<sst xmlns="http://schemas.openxmlformats.org/spreadsheetml/2006/main" count="265" uniqueCount="148">
  <si>
    <t>BBV     Trio    A-Jugend     2007</t>
  </si>
  <si>
    <t>Pl.</t>
  </si>
  <si>
    <t>Name, Vorname</t>
  </si>
  <si>
    <t>Club</t>
  </si>
  <si>
    <t>1 - 6</t>
  </si>
  <si>
    <t>7 - 12</t>
  </si>
  <si>
    <t>13 - 18</t>
  </si>
  <si>
    <t>1 - 18</t>
  </si>
  <si>
    <t>Total</t>
  </si>
  <si>
    <t>Sp</t>
  </si>
  <si>
    <t>Schnitt</t>
  </si>
  <si>
    <t>1.</t>
  </si>
  <si>
    <t>Schutte, Julian</t>
  </si>
  <si>
    <t>Easy</t>
  </si>
  <si>
    <t>Gutsche, Dennis</t>
  </si>
  <si>
    <t>Schumacher, Tim</t>
  </si>
  <si>
    <t>2.</t>
  </si>
  <si>
    <t>Becker, Sebastian</t>
  </si>
  <si>
    <t>KBM</t>
  </si>
  <si>
    <t>Hämmerling, Stephan</t>
  </si>
  <si>
    <t>Gießmann, Ronny</t>
  </si>
  <si>
    <t>EM</t>
  </si>
  <si>
    <t>3.</t>
  </si>
  <si>
    <t>Brose, Tim</t>
  </si>
  <si>
    <t>Sudden Str.</t>
  </si>
  <si>
    <t>Wolsing, Björn</t>
  </si>
  <si>
    <t>Funk, Pierre</t>
  </si>
  <si>
    <t>4.</t>
  </si>
  <si>
    <t>Gerresheim, Johannes</t>
  </si>
  <si>
    <t>Kraftwerk</t>
  </si>
  <si>
    <t>Meinke, Henrik</t>
  </si>
  <si>
    <t>Opitz, Jan-Frederik</t>
  </si>
  <si>
    <t>Obst, Marcel</t>
  </si>
  <si>
    <t>5.</t>
  </si>
  <si>
    <t>Bachner, Manuel</t>
  </si>
  <si>
    <t>BHB 2001</t>
  </si>
  <si>
    <t>Frauendorf, Marco</t>
  </si>
  <si>
    <t>Handke, Benjamin</t>
  </si>
  <si>
    <t>Petersen, Saskia</t>
  </si>
  <si>
    <t>6.</t>
  </si>
  <si>
    <t>Aro, Niels</t>
  </si>
  <si>
    <t>BBC Preu.</t>
  </si>
  <si>
    <t>Mulack, Max</t>
  </si>
  <si>
    <t>Eilers, Tim</t>
  </si>
  <si>
    <t>7.</t>
  </si>
  <si>
    <t>Victor, Heilgermann</t>
  </si>
  <si>
    <t>Los Diablos</t>
  </si>
  <si>
    <t>Weiß, Kevin</t>
  </si>
  <si>
    <t>Heilgermann, Vanessa</t>
  </si>
  <si>
    <t>Schutte, Benjamin</t>
  </si>
  <si>
    <t>8.</t>
  </si>
  <si>
    <t>Ganzschow, Peter</t>
  </si>
  <si>
    <t>HKP</t>
  </si>
  <si>
    <t>Schulze, Daniel</t>
  </si>
  <si>
    <t>ericke, Max</t>
  </si>
  <si>
    <t>9.</t>
  </si>
  <si>
    <t>Brost, Rick</t>
  </si>
  <si>
    <t>Perschke, Maximilian</t>
  </si>
  <si>
    <t>Barthelmß, Tom</t>
  </si>
  <si>
    <t>10.</t>
  </si>
  <si>
    <t>Schumann, Stefan</t>
  </si>
  <si>
    <t>Ploetz, Giulian</t>
  </si>
  <si>
    <t>Freyer, Carsten</t>
  </si>
  <si>
    <t>11.</t>
  </si>
  <si>
    <t>Varga, Nico</t>
  </si>
  <si>
    <t>KCH</t>
  </si>
  <si>
    <t>Gothow, Alex</t>
  </si>
  <si>
    <t>Märker, Felix</t>
  </si>
  <si>
    <t>12.</t>
  </si>
  <si>
    <t>Böhmer, Oliver</t>
  </si>
  <si>
    <t>BBC Licht.</t>
  </si>
  <si>
    <t>Czckolski, Jarek</t>
  </si>
  <si>
    <t>Bluschke, Kevin</t>
  </si>
  <si>
    <t>13.</t>
  </si>
  <si>
    <t>Kaun, Felix</t>
  </si>
  <si>
    <t>BBC Preuß.</t>
  </si>
  <si>
    <t>Thiel, Markus</t>
  </si>
  <si>
    <t>Kroh, Pascal</t>
  </si>
  <si>
    <t>14.</t>
  </si>
  <si>
    <t>Khalil, Karim</t>
  </si>
  <si>
    <t>1. BC Süden</t>
  </si>
  <si>
    <t>Rattay,Kevin</t>
  </si>
  <si>
    <t>Schopkewitz, Stefan</t>
  </si>
  <si>
    <t>15.</t>
  </si>
  <si>
    <t>Kassire, Mustafa</t>
  </si>
  <si>
    <t>Schlöricke, Patrick</t>
  </si>
  <si>
    <t>Helbig, Dennis</t>
  </si>
  <si>
    <t>16.</t>
  </si>
  <si>
    <t>Grubenbecher, Mike</t>
  </si>
  <si>
    <t>Behrendt, Dennis</t>
  </si>
  <si>
    <t>Jacoby, Oliver</t>
  </si>
  <si>
    <t>abgem.</t>
  </si>
  <si>
    <t>17.</t>
  </si>
  <si>
    <t>Stiller, Markus</t>
  </si>
  <si>
    <t>Westerkamp, Christian</t>
  </si>
  <si>
    <t>Voigt, Armin</t>
  </si>
  <si>
    <t>BBV     Trio    B-Jugend     2007</t>
  </si>
  <si>
    <t>13-18</t>
  </si>
  <si>
    <t>Schlenther, Dennis</t>
  </si>
  <si>
    <t>Reinick.</t>
  </si>
  <si>
    <t>Mathies, Steven</t>
  </si>
  <si>
    <t>Dickband, Florian</t>
  </si>
  <si>
    <t>Will, Alexander</t>
  </si>
  <si>
    <t>Möbus, Marcel</t>
  </si>
  <si>
    <t>Güntling, Nico</t>
  </si>
  <si>
    <t>Mulack, Willi</t>
  </si>
  <si>
    <t>Riedtke, Jason</t>
  </si>
  <si>
    <t>Dürr, Niclas</t>
  </si>
  <si>
    <t>Dettmann, Dominik</t>
  </si>
  <si>
    <t>Müller, Benjamin</t>
  </si>
  <si>
    <t>Scharnowski, Marcus</t>
  </si>
  <si>
    <t>Schutte, Saskia</t>
  </si>
  <si>
    <t>BBF</t>
  </si>
  <si>
    <t>Bieber, Jan</t>
  </si>
  <si>
    <t>Pfeuffer, Mike</t>
  </si>
  <si>
    <t>Kaun, Pascal</t>
  </si>
  <si>
    <t>Garske, Benjamin</t>
  </si>
  <si>
    <t>Zühlke, Florian</t>
  </si>
  <si>
    <t>Kußmann, Ede</t>
  </si>
  <si>
    <t>Ehrhardt, Felix</t>
  </si>
  <si>
    <t>Pfahl, Lukas</t>
  </si>
  <si>
    <t>Fahle, Oliver</t>
  </si>
  <si>
    <t>Buchholz, Tim</t>
  </si>
  <si>
    <t>Hose, Nicolas</t>
  </si>
  <si>
    <t>Getzkow, Juliana</t>
  </si>
  <si>
    <t>Patzer, Sabrina</t>
  </si>
  <si>
    <t>Münzelfeld, Kristina</t>
  </si>
  <si>
    <t>Islami, Lirie</t>
  </si>
  <si>
    <t>BBV     Trio    Weiblich-Jugend     2007</t>
  </si>
  <si>
    <t>Skara.</t>
  </si>
  <si>
    <t>Schälicke, Lisa</t>
  </si>
  <si>
    <t>Baggett, Julia</t>
  </si>
  <si>
    <t>Bolz, Jessica</t>
  </si>
  <si>
    <t>Voss, Susanne</t>
  </si>
  <si>
    <t>Meinke, Julia</t>
  </si>
  <si>
    <t>Radtke, Natalie</t>
  </si>
  <si>
    <t>Radtke, Michelle</t>
  </si>
  <si>
    <t>Büch, Steven</t>
  </si>
  <si>
    <t>Kriezi, Kim (B)</t>
  </si>
  <si>
    <t>Hentzschel, Charlene (B)</t>
  </si>
  <si>
    <t>Firat, Fidan (B)</t>
  </si>
  <si>
    <t>Krause, Ricarda (B)</t>
  </si>
  <si>
    <t>Hesse, Saskia (B)</t>
  </si>
  <si>
    <t>Basch, Marcus (B)</t>
  </si>
  <si>
    <t>Linkert, Denise</t>
  </si>
  <si>
    <t>Freyer, Yvette</t>
  </si>
  <si>
    <t>Lehming, Saskia</t>
  </si>
  <si>
    <t>Machura, Hendrik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</si>
</sst>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6"/>
      <name val="ArnoldBoecklin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7" xfId="0" applyFill="1" applyBorder="1" applyAlignment="1">
      <alignment/>
    </xf>
    <xf numFmtId="0" fontId="0" fillId="0" borderId="14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17" xfId="0" applyBorder="1" applyAlignment="1">
      <alignment/>
    </xf>
    <xf numFmtId="0" fontId="0" fillId="4" borderId="27" xfId="0" applyFill="1" applyBorder="1" applyAlignment="1">
      <alignment/>
    </xf>
    <xf numFmtId="0" fontId="0" fillId="0" borderId="35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>
      <selection activeCell="O123" sqref="O123"/>
    </sheetView>
  </sheetViews>
  <sheetFormatPr defaultColWidth="11.421875" defaultRowHeight="12.75"/>
  <cols>
    <col min="1" max="1" width="4.28125" style="0" customWidth="1"/>
    <col min="5" max="6" width="5.28125" style="0" customWidth="1"/>
    <col min="7" max="8" width="6.140625" style="0" customWidth="1"/>
    <col min="9" max="9" width="7.28125" style="0" customWidth="1"/>
    <col min="10" max="10" width="4.7109375" style="0" customWidth="1"/>
    <col min="11" max="11" width="7.28125" style="0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/>
    </row>
    <row r="2" spans="1:11" ht="12.75">
      <c r="A2" s="5"/>
      <c r="B2" s="2"/>
      <c r="C2" s="2"/>
      <c r="D2" s="2"/>
      <c r="E2" s="2"/>
      <c r="F2" s="2"/>
      <c r="G2" s="2"/>
      <c r="H2" s="2"/>
      <c r="I2" s="2"/>
      <c r="J2" s="2"/>
      <c r="K2" s="4"/>
    </row>
    <row r="3" spans="1:11" ht="13.5" thickBot="1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3.5" thickBot="1">
      <c r="A4" s="9" t="s">
        <v>1</v>
      </c>
      <c r="B4" s="9" t="s">
        <v>2</v>
      </c>
      <c r="C4" s="10"/>
      <c r="D4" s="11" t="s">
        <v>3</v>
      </c>
      <c r="E4" s="12" t="s">
        <v>4</v>
      </c>
      <c r="F4" s="13" t="s">
        <v>5</v>
      </c>
      <c r="G4" s="12" t="s">
        <v>6</v>
      </c>
      <c r="H4" s="13" t="s">
        <v>7</v>
      </c>
      <c r="I4" s="14" t="s">
        <v>8</v>
      </c>
      <c r="J4" s="14" t="s">
        <v>9</v>
      </c>
      <c r="K4" s="15" t="s">
        <v>10</v>
      </c>
    </row>
    <row r="5" spans="1:11" ht="12.75">
      <c r="A5" s="16" t="s">
        <v>11</v>
      </c>
      <c r="B5" s="17" t="s">
        <v>12</v>
      </c>
      <c r="C5" s="17"/>
      <c r="D5" s="18" t="s">
        <v>13</v>
      </c>
      <c r="E5" s="18">
        <v>1165</v>
      </c>
      <c r="F5" s="18">
        <v>1130</v>
      </c>
      <c r="G5" s="18">
        <v>1023</v>
      </c>
      <c r="H5" s="18">
        <f>SUM(E5:F5:G5)</f>
        <v>3318</v>
      </c>
      <c r="I5" s="18"/>
      <c r="J5" s="19">
        <f>IF(E5&gt;0,6)+IF(F5&gt;0,6)+IF(G5&gt;0,6)</f>
        <v>18</v>
      </c>
      <c r="K5" s="20"/>
    </row>
    <row r="6" spans="1:11" ht="12.75">
      <c r="A6" s="21"/>
      <c r="B6" s="22" t="s">
        <v>14</v>
      </c>
      <c r="C6" s="2"/>
      <c r="D6" s="23" t="s">
        <v>13</v>
      </c>
      <c r="E6" s="23">
        <v>1246</v>
      </c>
      <c r="F6" s="23">
        <v>1046</v>
      </c>
      <c r="G6" s="23">
        <v>1010</v>
      </c>
      <c r="H6" s="24">
        <f>SUM(E6:F6:G6)</f>
        <v>3302</v>
      </c>
      <c r="I6" s="23"/>
      <c r="J6" s="25">
        <f>IF(E6&gt;0,6)+IF(F6&gt;0,6)+IF(G6&gt;0,6)</f>
        <v>18</v>
      </c>
      <c r="K6" s="4"/>
    </row>
    <row r="7" spans="1:11" ht="12.75">
      <c r="A7" s="21"/>
      <c r="B7" s="22" t="s">
        <v>15</v>
      </c>
      <c r="C7" s="2"/>
      <c r="D7" s="23" t="s">
        <v>13</v>
      </c>
      <c r="E7" s="23">
        <v>1187</v>
      </c>
      <c r="F7" s="23">
        <v>1101</v>
      </c>
      <c r="G7" s="23">
        <v>1198</v>
      </c>
      <c r="H7" s="26">
        <f>SUM(E7:F7:G7)</f>
        <v>3486</v>
      </c>
      <c r="I7" s="23"/>
      <c r="J7" s="25">
        <f>IF(E7&gt;0,6)+IF(F7&gt;0,6)+IF(G7&gt;0,6)</f>
        <v>18</v>
      </c>
      <c r="K7" s="4"/>
    </row>
    <row r="8" spans="1:11" ht="13.5" thickBot="1">
      <c r="A8" s="27"/>
      <c r="B8" s="7"/>
      <c r="C8" s="7"/>
      <c r="D8" s="28"/>
      <c r="E8" s="28"/>
      <c r="F8" s="28"/>
      <c r="G8" s="28"/>
      <c r="H8" s="29">
        <f>SUM(E8:F8:G8)</f>
        <v>0</v>
      </c>
      <c r="I8" s="28">
        <f>H5+H6+H7+H8</f>
        <v>10106</v>
      </c>
      <c r="J8" s="30">
        <f>IF(E8&gt;0,6)+IF(F8&gt;0,6)+IF(G8&gt;0,4)</f>
        <v>0</v>
      </c>
      <c r="K8" s="31">
        <f>I8/(J5+J6+J7+J8)</f>
        <v>187.14814814814815</v>
      </c>
    </row>
    <row r="9" spans="1:11" ht="13.5" thickBot="1">
      <c r="A9" s="16" t="s">
        <v>16</v>
      </c>
      <c r="B9" s="32" t="s">
        <v>17</v>
      </c>
      <c r="C9" s="32"/>
      <c r="D9" s="33" t="s">
        <v>18</v>
      </c>
      <c r="E9" s="18">
        <v>1267</v>
      </c>
      <c r="F9" s="18">
        <v>978</v>
      </c>
      <c r="G9" s="18">
        <v>1130</v>
      </c>
      <c r="H9" s="18">
        <f>SUM(E9:F9:G9)</f>
        <v>3375</v>
      </c>
      <c r="I9" s="18"/>
      <c r="J9" s="19">
        <f aca="true" t="shared" si="0" ref="J9:J15">IF(E9&gt;0,6)+IF(F9&gt;0,6)+IF(G9&gt;0,6)</f>
        <v>18</v>
      </c>
      <c r="K9" s="20"/>
    </row>
    <row r="10" spans="1:11" ht="13.5" thickBot="1">
      <c r="A10" s="21"/>
      <c r="B10" s="34" t="s">
        <v>19</v>
      </c>
      <c r="C10" s="34"/>
      <c r="D10" s="35" t="s">
        <v>18</v>
      </c>
      <c r="E10" s="23">
        <v>1231</v>
      </c>
      <c r="F10" s="23">
        <v>1041</v>
      </c>
      <c r="G10" s="23">
        <v>1115</v>
      </c>
      <c r="H10" s="24">
        <f>SUM(E10:F10:G10)</f>
        <v>3387</v>
      </c>
      <c r="I10" s="23"/>
      <c r="J10" s="19">
        <f t="shared" si="0"/>
        <v>18</v>
      </c>
      <c r="K10" s="4"/>
    </row>
    <row r="11" spans="1:11" ht="13.5" thickBot="1">
      <c r="A11" s="21"/>
      <c r="B11" s="36" t="s">
        <v>20</v>
      </c>
      <c r="C11" s="36"/>
      <c r="D11" s="37" t="s">
        <v>21</v>
      </c>
      <c r="E11" s="23">
        <v>1080</v>
      </c>
      <c r="F11" s="23">
        <v>1067</v>
      </c>
      <c r="G11" s="23">
        <v>1138</v>
      </c>
      <c r="H11" s="26">
        <f>SUM(E11:F11:G11)</f>
        <v>3285</v>
      </c>
      <c r="I11" s="23"/>
      <c r="J11" s="19">
        <f t="shared" si="0"/>
        <v>18</v>
      </c>
      <c r="K11" s="4"/>
    </row>
    <row r="12" spans="1:11" ht="13.5" thickBot="1">
      <c r="A12" s="27"/>
      <c r="B12" s="38"/>
      <c r="C12" s="38"/>
      <c r="D12" s="39"/>
      <c r="E12" s="28"/>
      <c r="F12" s="28"/>
      <c r="G12" s="28"/>
      <c r="H12" s="29">
        <f>SUM(E12:F12:G12)</f>
        <v>0</v>
      </c>
      <c r="I12" s="28">
        <f>H9+H10+H11+H12</f>
        <v>10047</v>
      </c>
      <c r="J12" s="19">
        <f t="shared" si="0"/>
        <v>0</v>
      </c>
      <c r="K12" s="31">
        <f>I12/(J9+J10+J11+J12)</f>
        <v>186.05555555555554</v>
      </c>
    </row>
    <row r="13" spans="1:11" ht="13.5" thickBot="1">
      <c r="A13" s="16" t="s">
        <v>22</v>
      </c>
      <c r="B13" s="17" t="s">
        <v>23</v>
      </c>
      <c r="C13" s="17"/>
      <c r="D13" s="18" t="s">
        <v>24</v>
      </c>
      <c r="E13" s="18">
        <v>1045</v>
      </c>
      <c r="F13" s="18">
        <v>1028</v>
      </c>
      <c r="G13" s="18">
        <v>994</v>
      </c>
      <c r="H13" s="18">
        <f>SUM(E13:F13:G13)</f>
        <v>3067</v>
      </c>
      <c r="I13" s="18"/>
      <c r="J13" s="19">
        <f t="shared" si="0"/>
        <v>18</v>
      </c>
      <c r="K13" s="20"/>
    </row>
    <row r="14" spans="1:11" ht="13.5" thickBot="1">
      <c r="A14" s="21"/>
      <c r="B14" s="22" t="s">
        <v>25</v>
      </c>
      <c r="C14" s="2"/>
      <c r="D14" s="23" t="s">
        <v>24</v>
      </c>
      <c r="E14" s="23">
        <v>1150</v>
      </c>
      <c r="F14" s="23">
        <v>1175</v>
      </c>
      <c r="G14" s="23">
        <v>1016</v>
      </c>
      <c r="H14" s="24">
        <f>SUM(E14:F14:G14)</f>
        <v>3341</v>
      </c>
      <c r="I14" s="23"/>
      <c r="J14" s="19">
        <f t="shared" si="0"/>
        <v>18</v>
      </c>
      <c r="K14" s="4"/>
    </row>
    <row r="15" spans="1:11" ht="13.5" thickBot="1">
      <c r="A15" s="21"/>
      <c r="B15" s="22" t="s">
        <v>26</v>
      </c>
      <c r="C15" s="2"/>
      <c r="D15" s="23" t="s">
        <v>24</v>
      </c>
      <c r="E15" s="23">
        <v>1084</v>
      </c>
      <c r="F15" s="23">
        <v>1299</v>
      </c>
      <c r="G15" s="23">
        <v>1184</v>
      </c>
      <c r="H15" s="26">
        <f>SUM(E15:F15:G15)</f>
        <v>3567</v>
      </c>
      <c r="I15" s="23"/>
      <c r="J15" s="19">
        <f t="shared" si="0"/>
        <v>18</v>
      </c>
      <c r="K15" s="4"/>
    </row>
    <row r="16" spans="1:11" ht="13.5" thickBot="1">
      <c r="A16" s="27"/>
      <c r="B16" s="7"/>
      <c r="C16" s="7"/>
      <c r="D16" s="28"/>
      <c r="E16" s="28"/>
      <c r="F16" s="28"/>
      <c r="G16" s="28"/>
      <c r="H16" s="29">
        <f>SUM(E16:F16:G16)</f>
        <v>0</v>
      </c>
      <c r="I16" s="28">
        <f>H13+H14+H15+H16</f>
        <v>9975</v>
      </c>
      <c r="J16" s="19">
        <f>IF(E16&gt;0,6)+IF(F16&gt;0,6)+IF(G16&gt;0,4)</f>
        <v>0</v>
      </c>
      <c r="K16" s="31">
        <f>I16/(J13+J14+J15+J16)</f>
        <v>184.72222222222223</v>
      </c>
    </row>
    <row r="17" spans="1:11" ht="13.5" thickBot="1">
      <c r="A17" s="16" t="s">
        <v>27</v>
      </c>
      <c r="B17" s="17" t="s">
        <v>28</v>
      </c>
      <c r="C17" s="17"/>
      <c r="D17" s="18" t="s">
        <v>29</v>
      </c>
      <c r="E17" s="18">
        <v>986</v>
      </c>
      <c r="F17" s="18">
        <v>869</v>
      </c>
      <c r="G17" s="18">
        <v>932</v>
      </c>
      <c r="H17" s="18">
        <f>SUM(E17:F17:G17)</f>
        <v>2787</v>
      </c>
      <c r="I17" s="18"/>
      <c r="J17" s="19">
        <f>IF(E17&gt;0,5)+IF(F17&gt;0,5)+IF(G17&gt;0,5)</f>
        <v>15</v>
      </c>
      <c r="K17" s="20"/>
    </row>
    <row r="18" spans="1:11" ht="13.5" thickBot="1">
      <c r="A18" s="21"/>
      <c r="B18" s="22" t="s">
        <v>30</v>
      </c>
      <c r="C18" s="2"/>
      <c r="D18" s="23" t="s">
        <v>29</v>
      </c>
      <c r="E18" s="23">
        <v>877</v>
      </c>
      <c r="F18" s="23">
        <v>936</v>
      </c>
      <c r="G18" s="23">
        <v>745</v>
      </c>
      <c r="H18" s="24">
        <f>SUM(E18:F18:G18)</f>
        <v>2558</v>
      </c>
      <c r="I18" s="23"/>
      <c r="J18" s="19">
        <f>IF(E18&gt;0,5)+IF(F18&gt;0,5)+IF(G18&gt;0,4)</f>
        <v>14</v>
      </c>
      <c r="K18" s="4"/>
    </row>
    <row r="19" spans="1:11" ht="13.5" thickBot="1">
      <c r="A19" s="21"/>
      <c r="B19" s="22" t="s">
        <v>31</v>
      </c>
      <c r="C19" s="2"/>
      <c r="D19" s="23" t="s">
        <v>29</v>
      </c>
      <c r="E19" s="23">
        <v>994</v>
      </c>
      <c r="F19" s="23">
        <v>506</v>
      </c>
      <c r="G19" s="23">
        <v>423</v>
      </c>
      <c r="H19" s="26">
        <f>SUM(E19:F19:G19)</f>
        <v>1923</v>
      </c>
      <c r="I19" s="23"/>
      <c r="J19" s="19">
        <f>IF(E19&gt;0,5)+IF(F19&gt;0,3)+IF(G19&gt;0,3)</f>
        <v>11</v>
      </c>
      <c r="K19" s="4"/>
    </row>
    <row r="20" spans="1:11" ht="13.5" thickBot="1">
      <c r="A20" s="27"/>
      <c r="B20" s="7" t="s">
        <v>32</v>
      </c>
      <c r="C20" s="7"/>
      <c r="D20" s="28" t="s">
        <v>29</v>
      </c>
      <c r="E20" s="28">
        <v>552</v>
      </c>
      <c r="F20" s="28">
        <v>961</v>
      </c>
      <c r="G20" s="28">
        <v>1085</v>
      </c>
      <c r="H20" s="29">
        <f>SUM(E20:F20:G20)</f>
        <v>2598</v>
      </c>
      <c r="I20" s="28">
        <f>H17+H18+H19+H20</f>
        <v>9866</v>
      </c>
      <c r="J20" s="19">
        <f>IF(E20&gt;0,3)+IF(F20&gt;0,5)+IF(G20&gt;0,6)</f>
        <v>14</v>
      </c>
      <c r="K20" s="31">
        <f>I20/(J17+J18+J19+J20)</f>
        <v>182.7037037037037</v>
      </c>
    </row>
    <row r="21" spans="1:11" ht="13.5" thickBot="1">
      <c r="A21" s="16" t="s">
        <v>33</v>
      </c>
      <c r="B21" s="17" t="s">
        <v>34</v>
      </c>
      <c r="C21" s="17"/>
      <c r="D21" s="18" t="s">
        <v>35</v>
      </c>
      <c r="E21" s="18">
        <v>1210</v>
      </c>
      <c r="F21" s="18">
        <v>1173</v>
      </c>
      <c r="G21" s="18">
        <v>1032</v>
      </c>
      <c r="H21" s="18">
        <f>SUM(E21:F21:G21)</f>
        <v>3415</v>
      </c>
      <c r="I21" s="18"/>
      <c r="J21" s="19">
        <f>IF(E21&gt;0,6)+IF(F21&gt;0,6)+IF(G21&gt;0,4)</f>
        <v>16</v>
      </c>
      <c r="K21" s="20"/>
    </row>
    <row r="22" spans="1:11" ht="13.5" thickBot="1">
      <c r="A22" s="21"/>
      <c r="B22" s="22" t="s">
        <v>36</v>
      </c>
      <c r="C22" s="2"/>
      <c r="D22" s="23" t="s">
        <v>35</v>
      </c>
      <c r="E22" s="23">
        <v>1080</v>
      </c>
      <c r="F22" s="23">
        <v>955</v>
      </c>
      <c r="G22" s="23">
        <v>965</v>
      </c>
      <c r="H22" s="24">
        <f>SUM(E22:F22:G22)</f>
        <v>3000</v>
      </c>
      <c r="I22" s="23"/>
      <c r="J22" s="19">
        <f>IF(E22&gt;0,6)+IF(F22&gt;0,6)+IF(G22&gt;0,4)</f>
        <v>16</v>
      </c>
      <c r="K22" s="4"/>
    </row>
    <row r="23" spans="1:11" ht="13.5" thickBot="1">
      <c r="A23" s="21"/>
      <c r="B23" s="22" t="s">
        <v>37</v>
      </c>
      <c r="C23" s="2"/>
      <c r="D23" s="23" t="s">
        <v>35</v>
      </c>
      <c r="E23" s="23">
        <v>1241</v>
      </c>
      <c r="F23" s="23">
        <v>280</v>
      </c>
      <c r="G23" s="23">
        <v>160</v>
      </c>
      <c r="H23" s="26">
        <f>SUM(E23:F23:G23)</f>
        <v>1681</v>
      </c>
      <c r="I23" s="23"/>
      <c r="J23" s="19">
        <f>IF(E23&gt;0,6)+IF(F23&gt;0,2)+IF(G23&gt;0,4)</f>
        <v>12</v>
      </c>
      <c r="K23" s="4"/>
    </row>
    <row r="24" spans="1:11" ht="13.5" thickBot="1">
      <c r="A24" s="27"/>
      <c r="B24" s="7" t="s">
        <v>38</v>
      </c>
      <c r="C24" s="7"/>
      <c r="D24" s="28" t="s">
        <v>35</v>
      </c>
      <c r="E24" s="28"/>
      <c r="F24" s="28">
        <v>678</v>
      </c>
      <c r="G24" s="28">
        <v>901</v>
      </c>
      <c r="H24" s="29">
        <f>SUM(E24:F24:G24)</f>
        <v>1579</v>
      </c>
      <c r="I24" s="28">
        <f>H21+H22+H23+H24</f>
        <v>9675</v>
      </c>
      <c r="J24" s="19">
        <f>IF(E24&gt;0,6)+IF(F24&gt;0,4)+IF(G24&gt;0,4)</f>
        <v>8</v>
      </c>
      <c r="K24" s="31">
        <f>I24/(J21+J22+J23+J24)</f>
        <v>186.05769230769232</v>
      </c>
    </row>
    <row r="25" spans="1:11" ht="13.5" thickBot="1">
      <c r="A25" s="16" t="s">
        <v>39</v>
      </c>
      <c r="B25" s="40" t="s">
        <v>40</v>
      </c>
      <c r="C25" s="40"/>
      <c r="D25" s="41" t="s">
        <v>41</v>
      </c>
      <c r="E25" s="18">
        <v>1019</v>
      </c>
      <c r="F25" s="18">
        <v>1029</v>
      </c>
      <c r="G25" s="18">
        <v>1088</v>
      </c>
      <c r="H25" s="18">
        <f>SUM(E25:F25:G25)</f>
        <v>3136</v>
      </c>
      <c r="I25" s="18"/>
      <c r="J25" s="19">
        <f>IF(E25&gt;0,6)+IF(F25&gt;0,6)+IF(G25&gt;0,6)</f>
        <v>18</v>
      </c>
      <c r="K25" s="20"/>
    </row>
    <row r="26" spans="1:11" ht="13.5" thickBot="1">
      <c r="A26" s="21"/>
      <c r="B26" s="36" t="s">
        <v>42</v>
      </c>
      <c r="C26" s="36"/>
      <c r="D26" s="37" t="s">
        <v>41</v>
      </c>
      <c r="E26" s="23">
        <v>1089</v>
      </c>
      <c r="F26" s="23">
        <v>1123</v>
      </c>
      <c r="G26" s="23">
        <v>923</v>
      </c>
      <c r="H26" s="24">
        <f>SUM(E26:F26:G26)</f>
        <v>3135</v>
      </c>
      <c r="I26" s="23"/>
      <c r="J26" s="19">
        <f>IF(E26&gt;0,6)+IF(F26&gt;0,6)+IF(G26&gt;0,6)</f>
        <v>18</v>
      </c>
      <c r="K26" s="4"/>
    </row>
    <row r="27" spans="1:11" ht="12.75">
      <c r="A27" s="21"/>
      <c r="B27" s="36" t="s">
        <v>43</v>
      </c>
      <c r="C27" s="36"/>
      <c r="D27" s="37" t="s">
        <v>41</v>
      </c>
      <c r="E27" s="23">
        <v>1271</v>
      </c>
      <c r="F27" s="23">
        <v>1077</v>
      </c>
      <c r="G27" s="23">
        <v>1030</v>
      </c>
      <c r="H27" s="26">
        <f>SUM(E27:F27:G27)</f>
        <v>3378</v>
      </c>
      <c r="I27" s="23"/>
      <c r="J27" s="19">
        <f>IF(E27&gt;0,6)+IF(F27&gt;0,6)+IF(G27&gt;0,6)</f>
        <v>18</v>
      </c>
      <c r="K27" s="4"/>
    </row>
    <row r="28" spans="1:11" ht="13.5" thickBot="1">
      <c r="A28" s="21"/>
      <c r="B28" s="36"/>
      <c r="C28" s="36"/>
      <c r="D28" s="37"/>
      <c r="E28" s="23"/>
      <c r="F28" s="23"/>
      <c r="G28" s="23"/>
      <c r="H28" s="29">
        <f>SUM(E28:F28:G28)</f>
        <v>0</v>
      </c>
      <c r="I28" s="23">
        <f>H25+H26+H27+H28</f>
        <v>9649</v>
      </c>
      <c r="J28" s="30">
        <f>IF(E28&gt;0,6)+IF(F28&gt;0,6)+IF(G28&gt;0,6)</f>
        <v>0</v>
      </c>
      <c r="K28" s="31">
        <f>I28/(J25+J26+J27+J28)</f>
        <v>178.6851851851852</v>
      </c>
    </row>
    <row r="29" spans="1:11" ht="12.75">
      <c r="A29" s="42" t="s">
        <v>44</v>
      </c>
      <c r="B29" s="17" t="s">
        <v>45</v>
      </c>
      <c r="C29" s="17"/>
      <c r="D29" s="43" t="s">
        <v>46</v>
      </c>
      <c r="E29" s="17">
        <v>959</v>
      </c>
      <c r="F29" s="18"/>
      <c r="G29" s="18"/>
      <c r="H29" s="44">
        <f>SUM(E29:F29:G29)</f>
        <v>959</v>
      </c>
      <c r="I29" s="24"/>
      <c r="J29" s="45">
        <f aca="true" t="shared" si="1" ref="J29:J35">IF(E29&gt;0,6)+IF(F29&gt;0,6)+IF(G29&gt;0,4)</f>
        <v>6</v>
      </c>
      <c r="K29" s="46"/>
    </row>
    <row r="30" spans="1:11" ht="12.75">
      <c r="A30" s="47"/>
      <c r="B30" s="22" t="s">
        <v>47</v>
      </c>
      <c r="C30" s="2"/>
      <c r="D30" s="48" t="s">
        <v>46</v>
      </c>
      <c r="E30" s="2">
        <v>1082</v>
      </c>
      <c r="F30" s="23">
        <v>898</v>
      </c>
      <c r="G30" s="23"/>
      <c r="H30" s="49">
        <f>SUM(E30:F30:G30)</f>
        <v>1980</v>
      </c>
      <c r="I30" s="24"/>
      <c r="J30" s="50">
        <f t="shared" si="1"/>
        <v>12</v>
      </c>
      <c r="K30" s="46"/>
    </row>
    <row r="31" spans="1:11" ht="12.75">
      <c r="A31" s="47"/>
      <c r="B31" s="22" t="s">
        <v>48</v>
      </c>
      <c r="C31" s="2"/>
      <c r="D31" s="23" t="s">
        <v>46</v>
      </c>
      <c r="E31" s="48">
        <v>1059</v>
      </c>
      <c r="F31" s="23">
        <v>912</v>
      </c>
      <c r="G31" s="23"/>
      <c r="H31" s="51">
        <f>SUM(E31:F31:G31)</f>
        <v>1971</v>
      </c>
      <c r="I31" s="23"/>
      <c r="J31" s="50">
        <f t="shared" si="1"/>
        <v>12</v>
      </c>
      <c r="K31" s="4"/>
    </row>
    <row r="32" spans="1:11" ht="13.5" thickBot="1">
      <c r="A32" s="52"/>
      <c r="B32" s="6" t="s">
        <v>49</v>
      </c>
      <c r="C32" s="7"/>
      <c r="D32" s="28"/>
      <c r="E32" s="53"/>
      <c r="F32" s="28">
        <v>1050</v>
      </c>
      <c r="G32" s="28"/>
      <c r="H32" s="54">
        <f>SUM(E32:F32:G32)</f>
        <v>1050</v>
      </c>
      <c r="I32" s="28">
        <f>H29+H30+H31+H32</f>
        <v>5960</v>
      </c>
      <c r="J32" s="30">
        <f t="shared" si="1"/>
        <v>6</v>
      </c>
      <c r="K32" s="8">
        <f>I32/(J29+J30+J31+J32)</f>
        <v>165.55555555555554</v>
      </c>
    </row>
    <row r="33" spans="1:11" ht="12.75">
      <c r="A33" s="55" t="s">
        <v>50</v>
      </c>
      <c r="B33" s="17" t="s">
        <v>51</v>
      </c>
      <c r="C33" s="17"/>
      <c r="D33" s="18" t="s">
        <v>52</v>
      </c>
      <c r="E33" s="43">
        <v>983</v>
      </c>
      <c r="F33" s="18">
        <v>926</v>
      </c>
      <c r="G33" s="18"/>
      <c r="H33" s="56">
        <f>SUM(E33:F33:G33)</f>
        <v>1909</v>
      </c>
      <c r="I33" s="18"/>
      <c r="J33" s="19">
        <f t="shared" si="1"/>
        <v>12</v>
      </c>
      <c r="K33" s="57"/>
    </row>
    <row r="34" spans="1:11" ht="12.75">
      <c r="A34" s="5"/>
      <c r="B34" s="58" t="s">
        <v>53</v>
      </c>
      <c r="C34" s="2"/>
      <c r="D34" s="48" t="s">
        <v>52</v>
      </c>
      <c r="E34" s="48">
        <v>1040</v>
      </c>
      <c r="F34" s="48">
        <v>911</v>
      </c>
      <c r="G34" s="48"/>
      <c r="H34" s="24">
        <f>SUM(E34:F34:G34)</f>
        <v>1951</v>
      </c>
      <c r="I34" s="2"/>
      <c r="J34" s="25">
        <f t="shared" si="1"/>
        <v>12</v>
      </c>
      <c r="K34" s="4"/>
    </row>
    <row r="35" spans="1:11" ht="12.75">
      <c r="A35" s="59"/>
      <c r="B35" s="22" t="s">
        <v>54</v>
      </c>
      <c r="C35" s="2"/>
      <c r="D35" s="23" t="s">
        <v>52</v>
      </c>
      <c r="E35" s="23">
        <v>1047</v>
      </c>
      <c r="F35" s="23">
        <v>1027</v>
      </c>
      <c r="G35" s="23"/>
      <c r="H35" s="60">
        <f>SUM(E35:F35:G35)</f>
        <v>2074</v>
      </c>
      <c r="I35" s="23"/>
      <c r="J35" s="50">
        <f t="shared" si="1"/>
        <v>12</v>
      </c>
      <c r="K35" s="4"/>
    </row>
    <row r="36" spans="1:11" ht="13.5" thickBot="1">
      <c r="A36" s="61"/>
      <c r="B36" s="7"/>
      <c r="C36" s="7"/>
      <c r="D36" s="28"/>
      <c r="E36" s="28"/>
      <c r="F36" s="28"/>
      <c r="G36" s="28"/>
      <c r="H36" s="28">
        <f>SUM(E36:F36:G36)</f>
        <v>0</v>
      </c>
      <c r="I36" s="28">
        <f>H33+H34+H35+H36</f>
        <v>5934</v>
      </c>
      <c r="J36" s="30">
        <f>IF(E36&gt;0,6)+IF(F36&gt;0,6)+IF(G36&gt;0,4)</f>
        <v>0</v>
      </c>
      <c r="K36" s="8">
        <f>I36/(J33+J34+J35+J36)</f>
        <v>164.83333333333334</v>
      </c>
    </row>
    <row r="37" spans="1:11" ht="12.75">
      <c r="A37" s="55" t="s">
        <v>55</v>
      </c>
      <c r="B37" s="40" t="s">
        <v>56</v>
      </c>
      <c r="C37" s="17"/>
      <c r="D37" s="18" t="s">
        <v>52</v>
      </c>
      <c r="E37" s="18">
        <v>1135</v>
      </c>
      <c r="F37" s="18">
        <v>902</v>
      </c>
      <c r="G37" s="18"/>
      <c r="H37" s="18">
        <f>SUM(E37:F37:G37)</f>
        <v>2037</v>
      </c>
      <c r="I37" s="18"/>
      <c r="J37" s="19">
        <f>IF(E37&gt;0,6)+IF(F37&gt;0,6)+IF(G37&gt;0,4)</f>
        <v>12</v>
      </c>
      <c r="K37" s="57"/>
    </row>
    <row r="38" spans="1:11" ht="12.75">
      <c r="A38" s="5"/>
      <c r="B38" s="62" t="s">
        <v>57</v>
      </c>
      <c r="C38" s="2"/>
      <c r="D38" s="48" t="s">
        <v>52</v>
      </c>
      <c r="E38" s="48">
        <v>1072</v>
      </c>
      <c r="F38" s="48">
        <v>911</v>
      </c>
      <c r="G38" s="48"/>
      <c r="H38" s="24">
        <f>SUM(E38:F38:G38)</f>
        <v>1983</v>
      </c>
      <c r="I38" s="2"/>
      <c r="J38" s="25">
        <f>IF(E38&gt;0,6)+IF(F38&gt;0,6)+IF(G38&gt;0,4)</f>
        <v>12</v>
      </c>
      <c r="K38" s="4"/>
    </row>
    <row r="39" spans="1:11" ht="12.75">
      <c r="A39" s="59"/>
      <c r="B39" s="36" t="s">
        <v>58</v>
      </c>
      <c r="C39" s="2"/>
      <c r="D39" s="23" t="s">
        <v>52</v>
      </c>
      <c r="E39" s="23">
        <v>1006</v>
      </c>
      <c r="F39" s="23">
        <v>810</v>
      </c>
      <c r="G39" s="23"/>
      <c r="H39" s="60">
        <f>SUM(E39:F39:G39)</f>
        <v>1816</v>
      </c>
      <c r="I39" s="23"/>
      <c r="J39" s="50">
        <f>IF(E39&gt;0,6)+IF(F39&gt;0,6)+IF(G39&gt;0,4)</f>
        <v>12</v>
      </c>
      <c r="K39" s="4"/>
    </row>
    <row r="40" spans="1:11" ht="13.5" thickBot="1">
      <c r="A40" s="61"/>
      <c r="B40" s="7"/>
      <c r="C40" s="7"/>
      <c r="D40" s="28"/>
      <c r="E40" s="28"/>
      <c r="F40" s="28"/>
      <c r="G40" s="28"/>
      <c r="H40" s="28">
        <f>SUM(E40:F40:G40)</f>
        <v>0</v>
      </c>
      <c r="I40" s="28">
        <f>H37+H38+H39+H40</f>
        <v>5836</v>
      </c>
      <c r="J40" s="30">
        <f>IF(E40&gt;0,2)+IF(F40&gt;0,6)+IF(G40&gt;0,4)</f>
        <v>0</v>
      </c>
      <c r="K40" s="8">
        <f>I40/(J37+J38+J39+J40)</f>
        <v>162.11111111111111</v>
      </c>
    </row>
    <row r="41" spans="1:11" ht="12.75">
      <c r="A41" s="55" t="s">
        <v>59</v>
      </c>
      <c r="B41" s="40" t="s">
        <v>60</v>
      </c>
      <c r="C41" s="40"/>
      <c r="D41" s="41" t="s">
        <v>46</v>
      </c>
      <c r="E41" s="18">
        <v>978</v>
      </c>
      <c r="F41" s="18">
        <v>1074</v>
      </c>
      <c r="G41" s="18"/>
      <c r="H41" s="18">
        <f>SUM(E41:F41:G41)</f>
        <v>2052</v>
      </c>
      <c r="I41" s="18"/>
      <c r="J41" s="19">
        <f aca="true" t="shared" si="2" ref="J41:J48">IF(E41&gt;0,6)+IF(F41&gt;0,6)+IF(G41&gt;0,6)</f>
        <v>12</v>
      </c>
      <c r="K41" s="57"/>
    </row>
    <row r="42" spans="1:11" ht="12.75">
      <c r="A42" s="5"/>
      <c r="B42" s="62" t="s">
        <v>61</v>
      </c>
      <c r="C42" s="36"/>
      <c r="D42" s="37" t="s">
        <v>46</v>
      </c>
      <c r="E42" s="23">
        <v>978</v>
      </c>
      <c r="F42" s="23">
        <v>936</v>
      </c>
      <c r="G42" s="23"/>
      <c r="H42" s="24">
        <f>SUM(E42:F42:G42)</f>
        <v>1914</v>
      </c>
      <c r="I42" s="2"/>
      <c r="J42" s="25">
        <f t="shared" si="2"/>
        <v>12</v>
      </c>
      <c r="K42" s="4"/>
    </row>
    <row r="43" spans="1:11" ht="12.75">
      <c r="A43" s="59"/>
      <c r="B43" s="36" t="s">
        <v>62</v>
      </c>
      <c r="C43" s="36"/>
      <c r="D43" s="37" t="s">
        <v>46</v>
      </c>
      <c r="E43" s="23">
        <v>1029</v>
      </c>
      <c r="F43" s="23">
        <v>838</v>
      </c>
      <c r="G43" s="23"/>
      <c r="H43" s="60">
        <f>SUM(E43:F43:G43)</f>
        <v>1867</v>
      </c>
      <c r="I43" s="23"/>
      <c r="J43" s="50">
        <f t="shared" si="2"/>
        <v>12</v>
      </c>
      <c r="K43" s="4"/>
    </row>
    <row r="44" spans="1:11" ht="13.5" thickBot="1">
      <c r="A44" s="61"/>
      <c r="B44" s="38"/>
      <c r="C44" s="38"/>
      <c r="D44" s="39"/>
      <c r="E44" s="28"/>
      <c r="F44" s="28"/>
      <c r="G44" s="28"/>
      <c r="H44" s="28">
        <f>SUM(E44:F44:G44)</f>
        <v>0</v>
      </c>
      <c r="I44" s="28">
        <f>H41+H42+H43+H44</f>
        <v>5833</v>
      </c>
      <c r="J44" s="30">
        <f t="shared" si="2"/>
        <v>0</v>
      </c>
      <c r="K44" s="8">
        <f>I44/(J41+J42+J43+J44)</f>
        <v>162.02777777777777</v>
      </c>
    </row>
    <row r="45" spans="1:11" ht="12.75">
      <c r="A45" s="55" t="s">
        <v>63</v>
      </c>
      <c r="B45" s="40" t="s">
        <v>64</v>
      </c>
      <c r="C45" s="40"/>
      <c r="D45" s="41" t="s">
        <v>65</v>
      </c>
      <c r="E45" s="18">
        <v>988</v>
      </c>
      <c r="F45" s="18">
        <v>941</v>
      </c>
      <c r="G45" s="18"/>
      <c r="H45" s="43">
        <f>SUM(E45:F45:G45)</f>
        <v>1929</v>
      </c>
      <c r="I45" s="18"/>
      <c r="J45" s="19">
        <f t="shared" si="2"/>
        <v>12</v>
      </c>
      <c r="K45" s="57"/>
    </row>
    <row r="46" spans="1:11" ht="12.75">
      <c r="A46" s="5"/>
      <c r="B46" s="62" t="s">
        <v>66</v>
      </c>
      <c r="C46" s="36"/>
      <c r="D46" s="62" t="s">
        <v>65</v>
      </c>
      <c r="E46" s="48">
        <v>889</v>
      </c>
      <c r="F46" s="48">
        <v>845</v>
      </c>
      <c r="G46" s="23"/>
      <c r="H46" s="63">
        <f>SUM(E46:F46:G46)</f>
        <v>1734</v>
      </c>
      <c r="I46" s="48"/>
      <c r="J46" s="25">
        <f t="shared" si="2"/>
        <v>12</v>
      </c>
      <c r="K46" s="4"/>
    </row>
    <row r="47" spans="1:11" ht="12.75">
      <c r="A47" s="59"/>
      <c r="B47" s="36" t="s">
        <v>67</v>
      </c>
      <c r="C47" s="36"/>
      <c r="D47" s="37" t="s">
        <v>65</v>
      </c>
      <c r="E47" s="23">
        <v>910</v>
      </c>
      <c r="F47" s="23">
        <v>944</v>
      </c>
      <c r="G47" s="23"/>
      <c r="H47" s="64">
        <f>SUM(E47:F47:G47)</f>
        <v>1854</v>
      </c>
      <c r="I47" s="23"/>
      <c r="J47" s="50">
        <f t="shared" si="2"/>
        <v>12</v>
      </c>
      <c r="K47" s="4"/>
    </row>
    <row r="48" spans="1:11" ht="13.5" thickBot="1">
      <c r="A48" s="61"/>
      <c r="B48" s="38"/>
      <c r="C48" s="38"/>
      <c r="D48" s="39"/>
      <c r="E48" s="28"/>
      <c r="F48" s="28"/>
      <c r="G48" s="28"/>
      <c r="H48" s="53">
        <f>SUM(E48:F48:G48)</f>
        <v>0</v>
      </c>
      <c r="I48" s="28">
        <f>H45+H46+H47+H48</f>
        <v>5517</v>
      </c>
      <c r="J48" s="30">
        <f t="shared" si="2"/>
        <v>0</v>
      </c>
      <c r="K48" s="8">
        <f>I48/(J45+J46+J47+J48)</f>
        <v>153.25</v>
      </c>
    </row>
    <row r="49" spans="1:11" ht="12.75">
      <c r="A49" s="55" t="s">
        <v>68</v>
      </c>
      <c r="B49" s="17" t="s">
        <v>69</v>
      </c>
      <c r="C49" s="17"/>
      <c r="D49" s="43" t="s">
        <v>70</v>
      </c>
      <c r="E49" s="43">
        <v>919</v>
      </c>
      <c r="F49" s="43">
        <v>889</v>
      </c>
      <c r="G49" s="43"/>
      <c r="H49" s="43">
        <f>SUM(E49:F49:G49)</f>
        <v>1808</v>
      </c>
      <c r="I49" s="43"/>
      <c r="J49" s="65">
        <f aca="true" t="shared" si="3" ref="J49:J56">IF(E49&gt;0,6)+IF(F49&gt;0,6)+IF(G49&gt;0,4)</f>
        <v>12</v>
      </c>
      <c r="K49" s="57"/>
    </row>
    <row r="50" spans="1:11" ht="12.75">
      <c r="A50" s="5"/>
      <c r="B50" s="62" t="s">
        <v>71</v>
      </c>
      <c r="C50" s="2"/>
      <c r="D50" s="48" t="s">
        <v>70</v>
      </c>
      <c r="E50" s="48">
        <v>1181</v>
      </c>
      <c r="F50" s="48">
        <v>996</v>
      </c>
      <c r="G50" s="48"/>
      <c r="H50" s="48">
        <f>SUM(E50:F50:G50)</f>
        <v>2177</v>
      </c>
      <c r="I50" s="48"/>
      <c r="J50" s="66">
        <f t="shared" si="3"/>
        <v>12</v>
      </c>
      <c r="K50" s="67"/>
    </row>
    <row r="51" spans="1:11" ht="12.75">
      <c r="A51" s="59"/>
      <c r="B51" s="36" t="s">
        <v>72</v>
      </c>
      <c r="C51" s="2"/>
      <c r="D51" s="48" t="s">
        <v>46</v>
      </c>
      <c r="E51" s="48">
        <v>740</v>
      </c>
      <c r="F51" s="48">
        <v>785</v>
      </c>
      <c r="G51" s="48"/>
      <c r="H51" s="64">
        <f>SUM(E51:F51:G51)</f>
        <v>1525</v>
      </c>
      <c r="I51" s="48"/>
      <c r="J51" s="68">
        <f t="shared" si="3"/>
        <v>12</v>
      </c>
      <c r="K51" s="67"/>
    </row>
    <row r="52" spans="1:11" ht="13.5" thickBot="1">
      <c r="A52" s="61"/>
      <c r="B52" s="7"/>
      <c r="C52" s="7"/>
      <c r="D52" s="53"/>
      <c r="E52" s="53"/>
      <c r="F52" s="53"/>
      <c r="G52" s="53"/>
      <c r="H52" s="53">
        <f>SUM(E52:F52:G52)</f>
        <v>0</v>
      </c>
      <c r="I52" s="53">
        <f>H49+H50+H51+H52</f>
        <v>5510</v>
      </c>
      <c r="J52" s="69">
        <f t="shared" si="3"/>
        <v>0</v>
      </c>
      <c r="K52" s="70">
        <f>I52/(J49+J50+J51+J52)</f>
        <v>153.05555555555554</v>
      </c>
    </row>
    <row r="53" spans="1:11" ht="12.75">
      <c r="A53" s="55" t="s">
        <v>73</v>
      </c>
      <c r="B53" s="17" t="s">
        <v>74</v>
      </c>
      <c r="C53" s="17"/>
      <c r="D53" s="43" t="s">
        <v>75</v>
      </c>
      <c r="E53" s="43">
        <v>810</v>
      </c>
      <c r="F53" s="43">
        <v>709</v>
      </c>
      <c r="G53" s="43"/>
      <c r="H53" s="43">
        <f>SUM(E53:F53:G53)</f>
        <v>1519</v>
      </c>
      <c r="I53" s="43"/>
      <c r="J53" s="65">
        <f t="shared" si="3"/>
        <v>12</v>
      </c>
      <c r="K53" s="57"/>
    </row>
    <row r="54" spans="1:11" ht="12.75">
      <c r="A54" s="71"/>
      <c r="B54" s="58" t="s">
        <v>76</v>
      </c>
      <c r="C54" s="2"/>
      <c r="D54" s="48" t="s">
        <v>75</v>
      </c>
      <c r="E54" s="48">
        <v>986</v>
      </c>
      <c r="F54" s="48">
        <v>953</v>
      </c>
      <c r="G54" s="48"/>
      <c r="H54" s="48">
        <f>SUM(E54:F54:G54)</f>
        <v>1939</v>
      </c>
      <c r="I54" s="48"/>
      <c r="J54" s="66">
        <f t="shared" si="3"/>
        <v>12</v>
      </c>
      <c r="K54" s="67"/>
    </row>
    <row r="55" spans="1:11" ht="12.75">
      <c r="A55" s="72"/>
      <c r="B55" s="22" t="s">
        <v>77</v>
      </c>
      <c r="C55" s="2"/>
      <c r="D55" s="48" t="s">
        <v>75</v>
      </c>
      <c r="E55" s="48">
        <v>927</v>
      </c>
      <c r="F55" s="48">
        <v>796</v>
      </c>
      <c r="G55" s="48"/>
      <c r="H55" s="64">
        <f>SUM(E55:F55:G55)</f>
        <v>1723</v>
      </c>
      <c r="I55" s="48"/>
      <c r="J55" s="68">
        <f t="shared" si="3"/>
        <v>12</v>
      </c>
      <c r="K55" s="67"/>
    </row>
    <row r="56" spans="1:11" ht="13.5" thickBot="1">
      <c r="A56" s="73"/>
      <c r="B56" s="7"/>
      <c r="C56" s="7"/>
      <c r="D56" s="53"/>
      <c r="E56" s="53"/>
      <c r="F56" s="53"/>
      <c r="G56" s="53"/>
      <c r="H56" s="53">
        <f>SUM(E56:F56:G56)</f>
        <v>0</v>
      </c>
      <c r="I56" s="53">
        <f>H53+H54+H55+H56</f>
        <v>5181</v>
      </c>
      <c r="J56" s="69">
        <f t="shared" si="3"/>
        <v>0</v>
      </c>
      <c r="K56" s="70">
        <f>I56/(J53+J54+J55+J56)</f>
        <v>143.91666666666666</v>
      </c>
    </row>
    <row r="57" spans="1:11" ht="12.75">
      <c r="A57" s="55" t="s">
        <v>78</v>
      </c>
      <c r="B57" s="40" t="s">
        <v>79</v>
      </c>
      <c r="C57" s="40"/>
      <c r="D57" s="74" t="s">
        <v>80</v>
      </c>
      <c r="E57" s="43">
        <v>1035</v>
      </c>
      <c r="F57" s="43">
        <v>855</v>
      </c>
      <c r="G57" s="43"/>
      <c r="H57" s="43">
        <f>SUM(E57:F57:G57)</f>
        <v>1890</v>
      </c>
      <c r="I57" s="43"/>
      <c r="J57" s="65">
        <f>IF(E57&gt;0,6)+IF(F57&gt;0,6)+IF(G57&gt;0,6)</f>
        <v>12</v>
      </c>
      <c r="K57" s="57"/>
    </row>
    <row r="58" spans="1:11" ht="12.75">
      <c r="A58" s="71"/>
      <c r="B58" s="62" t="s">
        <v>81</v>
      </c>
      <c r="C58" s="36"/>
      <c r="D58" s="62" t="s">
        <v>80</v>
      </c>
      <c r="E58" s="48">
        <v>791</v>
      </c>
      <c r="F58" s="48">
        <v>784</v>
      </c>
      <c r="G58" s="48"/>
      <c r="H58" s="48">
        <f>SUM(E58:F58:G58)</f>
        <v>1575</v>
      </c>
      <c r="I58" s="48"/>
      <c r="J58" s="66">
        <f>IF(E58&gt;0,6)+IF(F58&gt;0,6)+IF(G58&gt;0,6)</f>
        <v>12</v>
      </c>
      <c r="K58" s="67"/>
    </row>
    <row r="59" spans="1:11" ht="12.75">
      <c r="A59" s="72"/>
      <c r="B59" s="36" t="s">
        <v>82</v>
      </c>
      <c r="C59" s="36"/>
      <c r="D59" s="62" t="s">
        <v>80</v>
      </c>
      <c r="E59" s="48">
        <v>852</v>
      </c>
      <c r="F59" s="48">
        <v>778</v>
      </c>
      <c r="G59" s="48"/>
      <c r="H59" s="64">
        <f>SUM(E59:F59:G59)</f>
        <v>1630</v>
      </c>
      <c r="I59" s="48"/>
      <c r="J59" s="68">
        <f>IF(E59&gt;0,6)+IF(F59&gt;0,6)+IF(G59&gt;0,6)</f>
        <v>12</v>
      </c>
      <c r="K59" s="67"/>
    </row>
    <row r="60" spans="1:11" ht="13.5" thickBot="1">
      <c r="A60" s="73"/>
      <c r="B60" s="38"/>
      <c r="C60" s="38"/>
      <c r="D60" s="75"/>
      <c r="E60" s="53"/>
      <c r="F60" s="53"/>
      <c r="G60" s="53"/>
      <c r="H60" s="53">
        <f>SUM(E60:F60:G60)</f>
        <v>0</v>
      </c>
      <c r="I60" s="53">
        <f>H57+H58+H59+H60</f>
        <v>5095</v>
      </c>
      <c r="J60" s="69">
        <f aca="true" t="shared" si="4" ref="J60:J67">IF(E60&gt;0,6)+IF(F60&gt;0,6)+IF(G60&gt;0,4)</f>
        <v>0</v>
      </c>
      <c r="K60" s="70">
        <f>I60/(J57+J58+J59+J60)</f>
        <v>141.52777777777777</v>
      </c>
    </row>
    <row r="61" spans="1:11" ht="12.75">
      <c r="A61" s="55" t="s">
        <v>83</v>
      </c>
      <c r="B61" s="17" t="s">
        <v>84</v>
      </c>
      <c r="C61" s="17"/>
      <c r="D61" s="43" t="s">
        <v>80</v>
      </c>
      <c r="E61" s="43">
        <v>840</v>
      </c>
      <c r="F61" s="43">
        <v>732</v>
      </c>
      <c r="G61" s="43"/>
      <c r="H61" s="43">
        <f>SUM(E61:F61:G61)</f>
        <v>1572</v>
      </c>
      <c r="I61" s="43"/>
      <c r="J61" s="65">
        <f t="shared" si="4"/>
        <v>12</v>
      </c>
      <c r="K61" s="57"/>
    </row>
    <row r="62" spans="1:11" ht="12.75">
      <c r="A62" s="71"/>
      <c r="B62" s="58" t="s">
        <v>85</v>
      </c>
      <c r="C62" s="2"/>
      <c r="D62" s="48" t="s">
        <v>80</v>
      </c>
      <c r="E62" s="48">
        <v>842</v>
      </c>
      <c r="F62" s="48">
        <v>725</v>
      </c>
      <c r="G62" s="48"/>
      <c r="H62" s="48">
        <v>840</v>
      </c>
      <c r="I62" s="48"/>
      <c r="J62" s="66">
        <f t="shared" si="4"/>
        <v>12</v>
      </c>
      <c r="K62" s="67"/>
    </row>
    <row r="63" spans="1:11" ht="12.75">
      <c r="A63" s="72"/>
      <c r="B63" s="22" t="s">
        <v>86</v>
      </c>
      <c r="C63" s="2"/>
      <c r="D63" s="48" t="s">
        <v>80</v>
      </c>
      <c r="E63" s="48">
        <v>800</v>
      </c>
      <c r="F63" s="48">
        <v>882</v>
      </c>
      <c r="G63" s="48"/>
      <c r="H63" s="64">
        <f>SUM(E63:F63:G63)</f>
        <v>1682</v>
      </c>
      <c r="I63" s="48"/>
      <c r="J63" s="68">
        <f t="shared" si="4"/>
        <v>12</v>
      </c>
      <c r="K63" s="67"/>
    </row>
    <row r="64" spans="1:11" ht="13.5" thickBot="1">
      <c r="A64" s="73"/>
      <c r="B64" s="7"/>
      <c r="C64" s="7"/>
      <c r="D64" s="53"/>
      <c r="E64" s="53"/>
      <c r="F64" s="53"/>
      <c r="G64" s="53"/>
      <c r="H64" s="53">
        <f>SUM(E64:F64:G64)</f>
        <v>0</v>
      </c>
      <c r="I64" s="53">
        <f>H61+H62+H63+H64</f>
        <v>4094</v>
      </c>
      <c r="J64" s="69">
        <f t="shared" si="4"/>
        <v>0</v>
      </c>
      <c r="K64" s="70">
        <f>I64/(J61+J62+J63+J64)</f>
        <v>113.72222222222223</v>
      </c>
    </row>
    <row r="65" spans="1:11" ht="12.75">
      <c r="A65" s="55" t="s">
        <v>87</v>
      </c>
      <c r="B65" s="17" t="s">
        <v>88</v>
      </c>
      <c r="C65" s="17"/>
      <c r="D65" s="43" t="s">
        <v>13</v>
      </c>
      <c r="E65" s="43">
        <v>1035</v>
      </c>
      <c r="F65" s="43"/>
      <c r="G65" s="43"/>
      <c r="H65" s="43">
        <f>SUM(E65:F65:G65)</f>
        <v>1035</v>
      </c>
      <c r="I65" s="43"/>
      <c r="J65" s="65">
        <f t="shared" si="4"/>
        <v>6</v>
      </c>
      <c r="K65" s="57"/>
    </row>
    <row r="66" spans="1:11" ht="12.75">
      <c r="A66" s="71"/>
      <c r="B66" s="62" t="s">
        <v>89</v>
      </c>
      <c r="C66" s="2"/>
      <c r="D66" s="48" t="s">
        <v>13</v>
      </c>
      <c r="E66" s="48">
        <v>1241</v>
      </c>
      <c r="F66" s="48"/>
      <c r="G66" s="48"/>
      <c r="H66" s="48">
        <f>SUM(E66:F66:G66)</f>
        <v>1241</v>
      </c>
      <c r="I66" s="48"/>
      <c r="J66" s="66">
        <f t="shared" si="4"/>
        <v>6</v>
      </c>
      <c r="K66" s="67"/>
    </row>
    <row r="67" spans="1:11" ht="12.75">
      <c r="A67" s="72"/>
      <c r="B67" s="36" t="s">
        <v>90</v>
      </c>
      <c r="C67" s="2"/>
      <c r="D67" s="48" t="s">
        <v>13</v>
      </c>
      <c r="E67" s="48">
        <v>1126</v>
      </c>
      <c r="F67" s="48"/>
      <c r="G67" s="48"/>
      <c r="H67" s="64">
        <f>SUM(E67:F67:G67)</f>
        <v>1126</v>
      </c>
      <c r="I67" s="48"/>
      <c r="J67" s="68">
        <f t="shared" si="4"/>
        <v>6</v>
      </c>
      <c r="K67" s="67"/>
    </row>
    <row r="68" spans="1:11" ht="13.5" thickBot="1">
      <c r="A68" s="73"/>
      <c r="B68" s="7"/>
      <c r="C68" s="7"/>
      <c r="D68" s="53"/>
      <c r="E68" s="53"/>
      <c r="F68" s="53" t="s">
        <v>91</v>
      </c>
      <c r="G68" s="53"/>
      <c r="H68" s="53">
        <f>SUM(E68:F68:G68)</f>
        <v>0</v>
      </c>
      <c r="I68" s="53">
        <f>H65+H66+H67+H68</f>
        <v>3402</v>
      </c>
      <c r="J68" s="69"/>
      <c r="K68" s="70">
        <f>I68/(J65+J66+J67+J68)</f>
        <v>189</v>
      </c>
    </row>
    <row r="69" spans="1:11" ht="12.75">
      <c r="A69" s="55" t="s">
        <v>92</v>
      </c>
      <c r="B69" s="40" t="s">
        <v>93</v>
      </c>
      <c r="C69" s="40"/>
      <c r="D69" s="41" t="s">
        <v>13</v>
      </c>
      <c r="E69" s="18">
        <v>841</v>
      </c>
      <c r="F69" s="18">
        <v>895</v>
      </c>
      <c r="G69" s="18"/>
      <c r="H69" s="18">
        <f>SUM(E69:F69:G69)</f>
        <v>1736</v>
      </c>
      <c r="I69" s="18"/>
      <c r="J69" s="19">
        <f>IF(E69&gt;0,6)+IF(F69&gt;0,6)+IF(G69&gt;0,6)</f>
        <v>12</v>
      </c>
      <c r="K69" s="20"/>
    </row>
    <row r="70" spans="1:11" ht="12.75">
      <c r="A70" s="76"/>
      <c r="B70" s="36" t="s">
        <v>94</v>
      </c>
      <c r="C70" s="36"/>
      <c r="D70" s="37" t="s">
        <v>13</v>
      </c>
      <c r="E70" s="23">
        <v>830</v>
      </c>
      <c r="F70" s="23"/>
      <c r="G70" s="23"/>
      <c r="H70" s="24">
        <f>SUM(E70:F70:G70)</f>
        <v>830</v>
      </c>
      <c r="I70" s="23"/>
      <c r="J70" s="25">
        <f>IF(E70&gt;0,6)+IF(F70&gt;0,6)+IF(G70&gt;0,6)</f>
        <v>6</v>
      </c>
      <c r="K70" s="4"/>
    </row>
    <row r="71" spans="1:11" ht="12.75">
      <c r="A71" s="76"/>
      <c r="B71" s="36" t="s">
        <v>95</v>
      </c>
      <c r="C71" s="36"/>
      <c r="D71" s="37" t="s">
        <v>13</v>
      </c>
      <c r="E71" s="23"/>
      <c r="F71" s="23">
        <v>664</v>
      </c>
      <c r="G71" s="23"/>
      <c r="H71" s="26">
        <f>SUM(E71:F71:G71)</f>
        <v>664</v>
      </c>
      <c r="I71" s="23"/>
      <c r="J71" s="25">
        <f>IF(E71&gt;0,6)+IF(F71&gt;0,6)+IF(G71&gt;0,6)</f>
        <v>6</v>
      </c>
      <c r="K71" s="4"/>
    </row>
    <row r="72" spans="1:11" ht="13.5" thickBot="1">
      <c r="A72" s="77"/>
      <c r="B72" s="38"/>
      <c r="C72" s="38"/>
      <c r="D72" s="39"/>
      <c r="E72" s="28"/>
      <c r="F72" s="28"/>
      <c r="G72" s="28"/>
      <c r="H72" s="29">
        <f>SUM(E72:F72:G72)</f>
        <v>0</v>
      </c>
      <c r="I72" s="28">
        <f>H69+H70+H71+H72</f>
        <v>3230</v>
      </c>
      <c r="J72" s="30">
        <f>IF(E72&gt;0,6)+IF(F72&gt;0,6)+IF(G72&gt;0,6)</f>
        <v>0</v>
      </c>
      <c r="K72" s="31">
        <f>I72/(J69+J70+J71+J72)</f>
        <v>134.58333333333334</v>
      </c>
    </row>
    <row r="73" spans="1:11" ht="12.75">
      <c r="A73" s="78"/>
      <c r="B73" s="2"/>
      <c r="C73" s="2"/>
      <c r="D73" s="2"/>
      <c r="E73" s="2"/>
      <c r="F73" s="2"/>
      <c r="G73" s="2"/>
      <c r="H73" s="2"/>
      <c r="I73" s="2"/>
      <c r="J73" s="78"/>
      <c r="K73" s="2"/>
    </row>
    <row r="74" ht="13.5" thickBot="1"/>
    <row r="75" spans="1:11" ht="20.25">
      <c r="A75" s="79" t="s">
        <v>96</v>
      </c>
      <c r="B75" s="17"/>
      <c r="C75" s="17"/>
      <c r="D75" s="17"/>
      <c r="E75" s="17"/>
      <c r="F75" s="17"/>
      <c r="G75" s="17"/>
      <c r="H75" s="80"/>
      <c r="I75" s="17"/>
      <c r="J75" s="17"/>
      <c r="K75" s="20"/>
    </row>
    <row r="76" spans="1:11" ht="12.75">
      <c r="A76" s="5"/>
      <c r="B76" s="2"/>
      <c r="C76" s="2"/>
      <c r="D76" s="2"/>
      <c r="E76" s="2"/>
      <c r="F76" s="2"/>
      <c r="G76" s="2"/>
      <c r="H76" s="2"/>
      <c r="I76" s="2"/>
      <c r="J76" s="2"/>
      <c r="K76" s="4"/>
    </row>
    <row r="77" spans="1:11" ht="13.5" thickBot="1">
      <c r="A77" s="6"/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3.5" thickBot="1">
      <c r="A78" s="9" t="s">
        <v>1</v>
      </c>
      <c r="B78" s="9" t="s">
        <v>2</v>
      </c>
      <c r="C78" s="10"/>
      <c r="D78" s="11" t="s">
        <v>3</v>
      </c>
      <c r="E78" s="12" t="s">
        <v>4</v>
      </c>
      <c r="F78" s="13" t="s">
        <v>5</v>
      </c>
      <c r="G78" s="12" t="s">
        <v>97</v>
      </c>
      <c r="H78" s="13" t="s">
        <v>7</v>
      </c>
      <c r="I78" s="14" t="s">
        <v>8</v>
      </c>
      <c r="J78" s="14" t="s">
        <v>9</v>
      </c>
      <c r="K78" s="15" t="s">
        <v>10</v>
      </c>
    </row>
    <row r="79" spans="1:11" ht="12.75">
      <c r="A79" s="16" t="s">
        <v>11</v>
      </c>
      <c r="B79" s="40" t="s">
        <v>98</v>
      </c>
      <c r="C79" s="40"/>
      <c r="D79" s="41" t="s">
        <v>99</v>
      </c>
      <c r="E79" s="18">
        <v>1098</v>
      </c>
      <c r="F79" s="18">
        <v>959</v>
      </c>
      <c r="G79" s="18">
        <v>908</v>
      </c>
      <c r="H79" s="18">
        <f>SUM(E79:F79:G79)</f>
        <v>2965</v>
      </c>
      <c r="I79" s="18"/>
      <c r="J79" s="19">
        <f aca="true" t="shared" si="5" ref="J79:J110">IF(E79&gt;0,6)+IF(F79&gt;0,6)+IF(G79&gt;0,6)</f>
        <v>18</v>
      </c>
      <c r="K79" s="20"/>
    </row>
    <row r="80" spans="1:11" ht="12.75">
      <c r="A80" s="21"/>
      <c r="B80" s="36" t="s">
        <v>100</v>
      </c>
      <c r="C80" s="36"/>
      <c r="D80" s="37" t="s">
        <v>99</v>
      </c>
      <c r="E80" s="23">
        <v>936</v>
      </c>
      <c r="F80" s="23">
        <v>1018</v>
      </c>
      <c r="G80" s="23">
        <v>1019</v>
      </c>
      <c r="H80" s="24">
        <f>SUM(E80:F80:G80)</f>
        <v>2973</v>
      </c>
      <c r="I80" s="23"/>
      <c r="J80" s="25">
        <f t="shared" si="5"/>
        <v>18</v>
      </c>
      <c r="K80" s="4"/>
    </row>
    <row r="81" spans="1:11" ht="12.75">
      <c r="A81" s="21"/>
      <c r="B81" s="36" t="s">
        <v>101</v>
      </c>
      <c r="C81" s="36"/>
      <c r="D81" s="37" t="s">
        <v>13</v>
      </c>
      <c r="E81" s="23">
        <v>926</v>
      </c>
      <c r="F81" s="23">
        <v>954</v>
      </c>
      <c r="G81" s="23">
        <v>1002</v>
      </c>
      <c r="H81" s="26">
        <f>SUM(E81:F81:G81)</f>
        <v>2882</v>
      </c>
      <c r="I81" s="23"/>
      <c r="J81" s="25">
        <f t="shared" si="5"/>
        <v>18</v>
      </c>
      <c r="K81" s="4"/>
    </row>
    <row r="82" spans="1:11" ht="13.5" thickBot="1">
      <c r="A82" s="27"/>
      <c r="B82" s="38"/>
      <c r="C82" s="38"/>
      <c r="D82" s="39"/>
      <c r="E82" s="28"/>
      <c r="F82" s="28"/>
      <c r="G82" s="28"/>
      <c r="H82" s="29">
        <f>SUM(E82:F82:G82)</f>
        <v>0</v>
      </c>
      <c r="I82" s="28">
        <f>H79+H80+H81+H82</f>
        <v>8820</v>
      </c>
      <c r="J82" s="81">
        <f t="shared" si="5"/>
        <v>0</v>
      </c>
      <c r="K82" s="31">
        <f>I82/(J79+J80+J81+J82)</f>
        <v>163.33333333333334</v>
      </c>
    </row>
    <row r="83" spans="1:11" ht="12.75">
      <c r="A83" s="16" t="s">
        <v>16</v>
      </c>
      <c r="B83" s="40" t="s">
        <v>102</v>
      </c>
      <c r="C83" s="40"/>
      <c r="D83" s="41" t="s">
        <v>75</v>
      </c>
      <c r="E83" s="18">
        <v>946</v>
      </c>
      <c r="F83" s="18">
        <v>969</v>
      </c>
      <c r="G83" s="18">
        <v>875</v>
      </c>
      <c r="H83" s="18">
        <f>SUM(E83:F83:G83)</f>
        <v>2790</v>
      </c>
      <c r="I83" s="18"/>
      <c r="J83" s="19">
        <f t="shared" si="5"/>
        <v>18</v>
      </c>
      <c r="K83" s="20"/>
    </row>
    <row r="84" spans="1:11" ht="12.75">
      <c r="A84" s="21"/>
      <c r="B84" s="36" t="s">
        <v>103</v>
      </c>
      <c r="C84" s="36"/>
      <c r="D84" s="37" t="s">
        <v>75</v>
      </c>
      <c r="E84" s="23">
        <v>808</v>
      </c>
      <c r="F84" s="23">
        <v>947</v>
      </c>
      <c r="G84" s="23">
        <v>699</v>
      </c>
      <c r="H84" s="24">
        <f>SUM(E84:F84:G84)</f>
        <v>2454</v>
      </c>
      <c r="I84" s="23"/>
      <c r="J84" s="25">
        <f t="shared" si="5"/>
        <v>18</v>
      </c>
      <c r="K84" s="4"/>
    </row>
    <row r="85" spans="1:11" ht="12.75">
      <c r="A85" s="21"/>
      <c r="B85" s="36" t="s">
        <v>104</v>
      </c>
      <c r="C85" s="36"/>
      <c r="D85" s="37" t="s">
        <v>75</v>
      </c>
      <c r="E85" s="23">
        <v>971</v>
      </c>
      <c r="F85" s="23">
        <v>1046</v>
      </c>
      <c r="G85" s="23">
        <v>897</v>
      </c>
      <c r="H85" s="26">
        <f>SUM(E85:F85:G85)</f>
        <v>2914</v>
      </c>
      <c r="I85" s="23"/>
      <c r="J85" s="25">
        <f t="shared" si="5"/>
        <v>18</v>
      </c>
      <c r="K85" s="4"/>
    </row>
    <row r="86" spans="1:11" ht="13.5" thickBot="1">
      <c r="A86" s="27"/>
      <c r="B86" s="38"/>
      <c r="C86" s="38"/>
      <c r="D86" s="39"/>
      <c r="E86" s="28"/>
      <c r="F86" s="28"/>
      <c r="G86" s="28"/>
      <c r="H86" s="29">
        <f>SUM(E86:F86:G86)</f>
        <v>0</v>
      </c>
      <c r="I86" s="28">
        <f>H83+H84+H85+H86</f>
        <v>8158</v>
      </c>
      <c r="J86" s="81">
        <f t="shared" si="5"/>
        <v>0</v>
      </c>
      <c r="K86" s="31">
        <f>I86/(J83+J84+J85+J86)</f>
        <v>151.07407407407408</v>
      </c>
    </row>
    <row r="87" spans="1:11" ht="12.75">
      <c r="A87" s="16" t="s">
        <v>22</v>
      </c>
      <c r="B87" s="40" t="s">
        <v>105</v>
      </c>
      <c r="C87" s="40"/>
      <c r="D87" s="41" t="s">
        <v>75</v>
      </c>
      <c r="E87" s="18">
        <v>775</v>
      </c>
      <c r="F87" s="18">
        <v>755</v>
      </c>
      <c r="G87" s="18">
        <v>821</v>
      </c>
      <c r="H87" s="18">
        <f>SUM(E87:F87:G87)</f>
        <v>2351</v>
      </c>
      <c r="I87" s="18"/>
      <c r="J87" s="19">
        <f t="shared" si="5"/>
        <v>18</v>
      </c>
      <c r="K87" s="20"/>
    </row>
    <row r="88" spans="1:11" ht="12.75">
      <c r="A88" s="21"/>
      <c r="B88" s="36" t="s">
        <v>106</v>
      </c>
      <c r="C88" s="36"/>
      <c r="D88" s="37" t="s">
        <v>75</v>
      </c>
      <c r="E88" s="23">
        <v>899</v>
      </c>
      <c r="F88" s="23">
        <v>925</v>
      </c>
      <c r="G88" s="23">
        <v>915</v>
      </c>
      <c r="H88" s="24">
        <f>SUM(E88:F88:G88)</f>
        <v>2739</v>
      </c>
      <c r="I88" s="23"/>
      <c r="J88" s="25">
        <f t="shared" si="5"/>
        <v>18</v>
      </c>
      <c r="K88" s="4"/>
    </row>
    <row r="89" spans="1:11" ht="12.75">
      <c r="A89" s="21"/>
      <c r="B89" s="36" t="s">
        <v>107</v>
      </c>
      <c r="C89" s="36"/>
      <c r="D89" s="37" t="s">
        <v>75</v>
      </c>
      <c r="E89" s="23">
        <v>940</v>
      </c>
      <c r="F89" s="23">
        <v>940</v>
      </c>
      <c r="G89" s="23">
        <v>826</v>
      </c>
      <c r="H89" s="26">
        <f>SUM(E89:F89:G89)</f>
        <v>2706</v>
      </c>
      <c r="I89" s="23"/>
      <c r="J89" s="25">
        <f t="shared" si="5"/>
        <v>18</v>
      </c>
      <c r="K89" s="4"/>
    </row>
    <row r="90" spans="1:11" ht="13.5" thickBot="1">
      <c r="A90" s="27"/>
      <c r="B90" s="38"/>
      <c r="C90" s="38"/>
      <c r="D90" s="39"/>
      <c r="E90" s="28"/>
      <c r="F90" s="28"/>
      <c r="G90" s="28"/>
      <c r="H90" s="29">
        <f>SUM(E90:F90:G90)</f>
        <v>0</v>
      </c>
      <c r="I90" s="28">
        <f>H87+H88+H89+H90</f>
        <v>7796</v>
      </c>
      <c r="J90" s="81">
        <f t="shared" si="5"/>
        <v>0</v>
      </c>
      <c r="K90" s="31">
        <f>I90/(J87+J88+J89+J90)</f>
        <v>144.37037037037038</v>
      </c>
    </row>
    <row r="91" spans="1:11" ht="12.75">
      <c r="A91" s="16" t="s">
        <v>27</v>
      </c>
      <c r="B91" s="40" t="s">
        <v>108</v>
      </c>
      <c r="C91" s="40"/>
      <c r="D91" s="41" t="s">
        <v>46</v>
      </c>
      <c r="E91" s="18">
        <v>813</v>
      </c>
      <c r="F91" s="18">
        <v>820</v>
      </c>
      <c r="G91" s="18">
        <v>852</v>
      </c>
      <c r="H91" s="18">
        <f>SUM(E91:F91:G91)</f>
        <v>2485</v>
      </c>
      <c r="I91" s="18"/>
      <c r="J91" s="19">
        <f t="shared" si="5"/>
        <v>18</v>
      </c>
      <c r="K91" s="20"/>
    </row>
    <row r="92" spans="1:11" ht="12.75">
      <c r="A92" s="21"/>
      <c r="B92" s="36" t="s">
        <v>109</v>
      </c>
      <c r="C92" s="36"/>
      <c r="D92" s="37" t="s">
        <v>46</v>
      </c>
      <c r="E92" s="23">
        <v>965</v>
      </c>
      <c r="F92" s="23">
        <v>1030</v>
      </c>
      <c r="G92" s="23">
        <v>888</v>
      </c>
      <c r="H92" s="24">
        <f>SUM(E92:F92:G92)</f>
        <v>2883</v>
      </c>
      <c r="I92" s="23"/>
      <c r="J92" s="25">
        <f t="shared" si="5"/>
        <v>18</v>
      </c>
      <c r="K92" s="4"/>
    </row>
    <row r="93" spans="1:11" ht="12.75">
      <c r="A93" s="21"/>
      <c r="B93" s="36" t="s">
        <v>110</v>
      </c>
      <c r="C93" s="36"/>
      <c r="D93" s="37" t="s">
        <v>46</v>
      </c>
      <c r="E93" s="23">
        <v>864</v>
      </c>
      <c r="F93" s="23">
        <v>792</v>
      </c>
      <c r="G93" s="23">
        <v>765</v>
      </c>
      <c r="H93" s="26">
        <f>SUM(E93:F93:G93)</f>
        <v>2421</v>
      </c>
      <c r="I93" s="23"/>
      <c r="J93" s="25">
        <f t="shared" si="5"/>
        <v>18</v>
      </c>
      <c r="K93" s="4"/>
    </row>
    <row r="94" spans="1:11" ht="13.5" thickBot="1">
      <c r="A94" s="27"/>
      <c r="B94" s="38"/>
      <c r="C94" s="38"/>
      <c r="D94" s="39"/>
      <c r="E94" s="28"/>
      <c r="F94" s="28"/>
      <c r="G94" s="28"/>
      <c r="H94" s="29">
        <f>SUM(E94:F94:G94)</f>
        <v>0</v>
      </c>
      <c r="I94" s="28">
        <f>H91+H92+H93+H94</f>
        <v>7789</v>
      </c>
      <c r="J94" s="81">
        <f t="shared" si="5"/>
        <v>0</v>
      </c>
      <c r="K94" s="31">
        <f>I94/(J91+J92+J93+J94)</f>
        <v>144.24074074074073</v>
      </c>
    </row>
    <row r="95" spans="1:11" ht="12.75">
      <c r="A95" s="16" t="s">
        <v>33</v>
      </c>
      <c r="B95" s="17" t="s">
        <v>111</v>
      </c>
      <c r="C95" s="17"/>
      <c r="D95" s="18" t="s">
        <v>112</v>
      </c>
      <c r="E95" s="18">
        <v>759</v>
      </c>
      <c r="F95" s="18">
        <v>775</v>
      </c>
      <c r="G95" s="18">
        <v>764</v>
      </c>
      <c r="H95" s="18">
        <f>SUM(E95:F95:G95)</f>
        <v>2298</v>
      </c>
      <c r="I95" s="18"/>
      <c r="J95" s="19">
        <f>IF(E95&gt;0,6)+IF(F95&gt;0,6)+IF(G95&gt;0,6)</f>
        <v>18</v>
      </c>
      <c r="K95" s="20"/>
    </row>
    <row r="96" spans="1:11" ht="12.75">
      <c r="A96" s="21"/>
      <c r="B96" s="36" t="s">
        <v>113</v>
      </c>
      <c r="C96" s="2"/>
      <c r="D96" s="23" t="s">
        <v>112</v>
      </c>
      <c r="E96" s="23">
        <v>764</v>
      </c>
      <c r="F96" s="23">
        <v>884</v>
      </c>
      <c r="G96" s="23">
        <v>836</v>
      </c>
      <c r="H96" s="24">
        <f>SUM(E96:F96:G96)</f>
        <v>2484</v>
      </c>
      <c r="I96" s="23"/>
      <c r="J96" s="25">
        <f>IF(E96&gt;0,6)+IF(F96&gt;0,6)+IF(G96&gt;0,6)</f>
        <v>18</v>
      </c>
      <c r="K96" s="4"/>
    </row>
    <row r="97" spans="1:11" ht="12.75">
      <c r="A97" s="21"/>
      <c r="B97" s="36" t="s">
        <v>114</v>
      </c>
      <c r="C97" s="2"/>
      <c r="D97" s="23" t="s">
        <v>112</v>
      </c>
      <c r="E97" s="23">
        <v>873</v>
      </c>
      <c r="F97" s="23">
        <v>834</v>
      </c>
      <c r="G97" s="23">
        <v>672</v>
      </c>
      <c r="H97" s="26">
        <f>SUM(E97:F97:G97)</f>
        <v>2379</v>
      </c>
      <c r="I97" s="23"/>
      <c r="J97" s="25">
        <f>IF(E97&gt;0,6)+IF(F97&gt;0,6)+IF(G97&gt;0,6)</f>
        <v>18</v>
      </c>
      <c r="K97" s="4"/>
    </row>
    <row r="98" spans="1:11" ht="13.5" thickBot="1">
      <c r="A98" s="27"/>
      <c r="B98" s="7"/>
      <c r="C98" s="7"/>
      <c r="D98" s="28"/>
      <c r="E98" s="28"/>
      <c r="F98" s="28"/>
      <c r="G98" s="28"/>
      <c r="H98" s="29">
        <f>SUM(E98:F98:G98)</f>
        <v>0</v>
      </c>
      <c r="I98" s="28">
        <f>H95+H96+H97+H98</f>
        <v>7161</v>
      </c>
      <c r="J98" s="81">
        <f>IF(E98&gt;0,6)+IF(F98&gt;0,6)+IF(G98&gt;0,6)</f>
        <v>0</v>
      </c>
      <c r="K98" s="31">
        <f>I98/(J95+J96+J97+J98)</f>
        <v>132.61111111111111</v>
      </c>
    </row>
    <row r="99" spans="1:11" ht="12.75">
      <c r="A99" s="16" t="s">
        <v>39</v>
      </c>
      <c r="B99" s="40" t="s">
        <v>115</v>
      </c>
      <c r="C99" s="40"/>
      <c r="D99" s="41" t="s">
        <v>35</v>
      </c>
      <c r="E99" s="18">
        <v>808</v>
      </c>
      <c r="F99" s="18">
        <v>778</v>
      </c>
      <c r="G99" s="18">
        <v>644</v>
      </c>
      <c r="H99" s="18">
        <f>SUM(E99:F99:G99)</f>
        <v>2230</v>
      </c>
      <c r="I99" s="18"/>
      <c r="J99" s="19">
        <f t="shared" si="5"/>
        <v>18</v>
      </c>
      <c r="K99" s="20"/>
    </row>
    <row r="100" spans="1:11" ht="12.75">
      <c r="A100" s="21"/>
      <c r="B100" s="36" t="s">
        <v>116</v>
      </c>
      <c r="C100" s="36"/>
      <c r="D100" s="37" t="s">
        <v>35</v>
      </c>
      <c r="E100" s="23">
        <v>657</v>
      </c>
      <c r="F100" s="23">
        <v>658</v>
      </c>
      <c r="G100" s="23">
        <v>623</v>
      </c>
      <c r="H100" s="24">
        <f>SUM(E100:F100:G100)</f>
        <v>1938</v>
      </c>
      <c r="I100" s="23"/>
      <c r="J100" s="25">
        <f t="shared" si="5"/>
        <v>18</v>
      </c>
      <c r="K100" s="4"/>
    </row>
    <row r="101" spans="1:11" ht="12.75">
      <c r="A101" s="21"/>
      <c r="B101" s="36" t="s">
        <v>117</v>
      </c>
      <c r="C101" s="36"/>
      <c r="D101" s="37" t="s">
        <v>35</v>
      </c>
      <c r="E101" s="23">
        <v>1063</v>
      </c>
      <c r="F101" s="23">
        <v>980</v>
      </c>
      <c r="G101" s="23">
        <v>808</v>
      </c>
      <c r="H101" s="26">
        <f>SUM(E101:F101:G101)</f>
        <v>2851</v>
      </c>
      <c r="I101" s="23"/>
      <c r="J101" s="25">
        <f t="shared" si="5"/>
        <v>18</v>
      </c>
      <c r="K101" s="4"/>
    </row>
    <row r="102" spans="1:11" ht="13.5" thickBot="1">
      <c r="A102" s="27"/>
      <c r="B102" s="38"/>
      <c r="C102" s="38"/>
      <c r="D102" s="39"/>
      <c r="E102" s="28"/>
      <c r="F102" s="28"/>
      <c r="G102" s="28"/>
      <c r="H102" s="29">
        <f>SUM(E102:F102:G102)</f>
        <v>0</v>
      </c>
      <c r="I102" s="28">
        <f>H99+H100+H101+H102</f>
        <v>7019</v>
      </c>
      <c r="J102" s="30">
        <f t="shared" si="5"/>
        <v>0</v>
      </c>
      <c r="K102" s="31">
        <f>I102/(J99+J100+J101+J102)</f>
        <v>129.9814814814815</v>
      </c>
    </row>
    <row r="103" spans="1:11" ht="12.75">
      <c r="A103" s="55" t="s">
        <v>44</v>
      </c>
      <c r="B103" s="17" t="s">
        <v>118</v>
      </c>
      <c r="C103" s="17"/>
      <c r="D103" s="18" t="s">
        <v>13</v>
      </c>
      <c r="E103" s="18">
        <v>688</v>
      </c>
      <c r="F103" s="18">
        <v>811</v>
      </c>
      <c r="G103" s="18"/>
      <c r="H103" s="18">
        <f>SUM(E103:F103:G103)</f>
        <v>1499</v>
      </c>
      <c r="I103" s="18"/>
      <c r="J103" s="19">
        <f t="shared" si="5"/>
        <v>12</v>
      </c>
      <c r="K103" s="20"/>
    </row>
    <row r="104" spans="1:11" ht="12.75">
      <c r="A104" s="59"/>
      <c r="B104" s="36" t="s">
        <v>119</v>
      </c>
      <c r="C104" s="2"/>
      <c r="D104" s="23" t="s">
        <v>13</v>
      </c>
      <c r="E104" s="23">
        <v>842</v>
      </c>
      <c r="F104" s="23">
        <v>872</v>
      </c>
      <c r="G104" s="23"/>
      <c r="H104" s="24">
        <f>SUM(E104:F104:G104)</f>
        <v>1714</v>
      </c>
      <c r="I104" s="23"/>
      <c r="J104" s="25">
        <f t="shared" si="5"/>
        <v>12</v>
      </c>
      <c r="K104" s="4"/>
    </row>
    <row r="105" spans="1:11" ht="12.75">
      <c r="A105" s="59"/>
      <c r="B105" s="36" t="s">
        <v>120</v>
      </c>
      <c r="C105" s="2"/>
      <c r="D105" s="23" t="s">
        <v>13</v>
      </c>
      <c r="E105" s="23">
        <v>705</v>
      </c>
      <c r="F105" s="23">
        <v>768</v>
      </c>
      <c r="G105" s="23"/>
      <c r="H105" s="26">
        <f>SUM(E105:F105:G105)</f>
        <v>1473</v>
      </c>
      <c r="I105" s="23"/>
      <c r="J105" s="25">
        <f t="shared" si="5"/>
        <v>12</v>
      </c>
      <c r="K105" s="4"/>
    </row>
    <row r="106" spans="1:11" ht="13.5" thickBot="1">
      <c r="A106" s="61"/>
      <c r="B106" s="7"/>
      <c r="C106" s="7"/>
      <c r="D106" s="28"/>
      <c r="E106" s="28"/>
      <c r="F106" s="28"/>
      <c r="G106" s="28"/>
      <c r="H106" s="29">
        <f>SUM(E106:F106:G106)</f>
        <v>0</v>
      </c>
      <c r="I106" s="28">
        <f>H103+H104+H105+H106</f>
        <v>4686</v>
      </c>
      <c r="J106" s="30">
        <f t="shared" si="5"/>
        <v>0</v>
      </c>
      <c r="K106" s="31">
        <f>I106/(J103+J104+J105+J106)</f>
        <v>130.16666666666666</v>
      </c>
    </row>
    <row r="107" spans="1:11" ht="12.75">
      <c r="A107" s="55" t="s">
        <v>50</v>
      </c>
      <c r="B107" s="40" t="s">
        <v>121</v>
      </c>
      <c r="C107" s="40"/>
      <c r="D107" s="41" t="s">
        <v>13</v>
      </c>
      <c r="E107" s="18">
        <v>802</v>
      </c>
      <c r="F107" s="18">
        <v>878</v>
      </c>
      <c r="G107" s="18"/>
      <c r="H107" s="18">
        <f>SUM(E107:F107:G107)</f>
        <v>1680</v>
      </c>
      <c r="I107" s="18"/>
      <c r="J107" s="19">
        <f t="shared" si="5"/>
        <v>12</v>
      </c>
      <c r="K107" s="20"/>
    </row>
    <row r="108" spans="1:11" ht="12.75">
      <c r="A108" s="59"/>
      <c r="B108" s="36" t="s">
        <v>122</v>
      </c>
      <c r="C108" s="36"/>
      <c r="D108" s="37" t="s">
        <v>13</v>
      </c>
      <c r="E108" s="23">
        <v>545</v>
      </c>
      <c r="F108" s="23">
        <v>667</v>
      </c>
      <c r="G108" s="23"/>
      <c r="H108" s="24">
        <f>SUM(E108:F108:G108)</f>
        <v>1212</v>
      </c>
      <c r="I108" s="23"/>
      <c r="J108" s="25">
        <f t="shared" si="5"/>
        <v>12</v>
      </c>
      <c r="K108" s="4"/>
    </row>
    <row r="109" spans="1:11" ht="12.75">
      <c r="A109" s="59"/>
      <c r="B109" s="36" t="s">
        <v>123</v>
      </c>
      <c r="C109" s="36"/>
      <c r="D109" s="37" t="s">
        <v>13</v>
      </c>
      <c r="E109" s="23">
        <v>677</v>
      </c>
      <c r="F109" s="23">
        <v>754</v>
      </c>
      <c r="G109" s="23"/>
      <c r="H109" s="26">
        <f>SUM(E109:F109:G109)</f>
        <v>1431</v>
      </c>
      <c r="I109" s="23"/>
      <c r="J109" s="25">
        <f t="shared" si="5"/>
        <v>12</v>
      </c>
      <c r="K109" s="4"/>
    </row>
    <row r="110" spans="1:11" ht="13.5" thickBot="1">
      <c r="A110" s="61"/>
      <c r="B110" s="38"/>
      <c r="C110" s="38"/>
      <c r="D110" s="39"/>
      <c r="E110" s="28"/>
      <c r="F110" s="28"/>
      <c r="G110" s="28"/>
      <c r="H110" s="29">
        <f>SUM(E110:F110:G110)</f>
        <v>0</v>
      </c>
      <c r="I110" s="28">
        <f>H107+H108+H109+H110</f>
        <v>4323</v>
      </c>
      <c r="J110" s="30">
        <f t="shared" si="5"/>
        <v>0</v>
      </c>
      <c r="K110" s="31">
        <f>I110/(J107+J108+J109+J110)</f>
        <v>120.08333333333333</v>
      </c>
    </row>
    <row r="111" spans="1:11" ht="12.75">
      <c r="A111" s="5"/>
      <c r="B111" s="2"/>
      <c r="C111" s="2"/>
      <c r="D111" s="2"/>
      <c r="E111" s="2"/>
      <c r="F111" s="2"/>
      <c r="G111" s="2"/>
      <c r="H111" s="2"/>
      <c r="I111" s="2"/>
      <c r="J111" s="78"/>
      <c r="K111" s="4"/>
    </row>
    <row r="112" ht="13.5" thickBot="1"/>
    <row r="113" spans="1:11" ht="20.25">
      <c r="A113" s="79" t="s">
        <v>128</v>
      </c>
      <c r="B113" s="17"/>
      <c r="C113" s="17"/>
      <c r="D113" s="17"/>
      <c r="E113" s="17"/>
      <c r="F113" s="17"/>
      <c r="G113" s="17"/>
      <c r="H113" s="80"/>
      <c r="I113" s="17"/>
      <c r="J113" s="17"/>
      <c r="K113" s="20"/>
    </row>
    <row r="114" spans="1:11" ht="12.7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4"/>
    </row>
    <row r="115" spans="1:11" ht="13.5" thickBot="1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8"/>
    </row>
    <row r="116" spans="1:11" ht="13.5" thickBot="1">
      <c r="A116" s="9" t="s">
        <v>1</v>
      </c>
      <c r="B116" s="9" t="s">
        <v>2</v>
      </c>
      <c r="C116" s="10"/>
      <c r="D116" s="11" t="s">
        <v>3</v>
      </c>
      <c r="E116" s="12" t="s">
        <v>4</v>
      </c>
      <c r="F116" s="13" t="s">
        <v>5</v>
      </c>
      <c r="G116" s="12" t="s">
        <v>97</v>
      </c>
      <c r="H116" s="13" t="s">
        <v>7</v>
      </c>
      <c r="I116" s="14" t="s">
        <v>8</v>
      </c>
      <c r="J116" s="14" t="s">
        <v>9</v>
      </c>
      <c r="K116" s="15" t="s">
        <v>10</v>
      </c>
    </row>
    <row r="117" spans="1:11" ht="12.75">
      <c r="A117" s="16" t="s">
        <v>11</v>
      </c>
      <c r="B117" s="17" t="s">
        <v>124</v>
      </c>
      <c r="C117" s="17"/>
      <c r="D117" s="18" t="s">
        <v>129</v>
      </c>
      <c r="E117" s="18">
        <v>1173</v>
      </c>
      <c r="F117" s="18">
        <v>1071</v>
      </c>
      <c r="G117" s="18">
        <v>1084</v>
      </c>
      <c r="H117" s="18">
        <f>SUM(E117:F117:G117)</f>
        <v>3328</v>
      </c>
      <c r="I117" s="18"/>
      <c r="J117" s="19">
        <f>IF(E117&gt;0,6)+IF(F117&gt;0,6)+IF(G117&gt;0,6)</f>
        <v>18</v>
      </c>
      <c r="K117" s="20"/>
    </row>
    <row r="118" spans="1:11" ht="12.75">
      <c r="A118" s="21"/>
      <c r="B118" s="36" t="s">
        <v>125</v>
      </c>
      <c r="C118" s="2"/>
      <c r="D118" s="23" t="s">
        <v>21</v>
      </c>
      <c r="E118" s="23">
        <v>1044</v>
      </c>
      <c r="F118" s="23">
        <v>950</v>
      </c>
      <c r="G118" s="23">
        <v>976</v>
      </c>
      <c r="H118" s="24">
        <f>SUM(E118:F118:G118)</f>
        <v>2970</v>
      </c>
      <c r="I118" s="23"/>
      <c r="J118" s="25">
        <f>IF(E118&gt;0,6)+IF(F118&gt;0,6)+IF(G118&gt;0,6)</f>
        <v>18</v>
      </c>
      <c r="K118" s="4"/>
    </row>
    <row r="119" spans="1:11" ht="12.75">
      <c r="A119" s="21"/>
      <c r="B119" s="36" t="s">
        <v>130</v>
      </c>
      <c r="C119" s="2"/>
      <c r="D119" s="23" t="s">
        <v>75</v>
      </c>
      <c r="E119" s="23">
        <v>971</v>
      </c>
      <c r="F119" s="23">
        <v>1021</v>
      </c>
      <c r="G119" s="23">
        <v>1010</v>
      </c>
      <c r="H119" s="26">
        <f>SUM(E119:F119:G119)</f>
        <v>3002</v>
      </c>
      <c r="I119" s="23"/>
      <c r="J119" s="25">
        <f>IF(E119&gt;0,6)+IF(F119&gt;0,6)+IF(G119&gt;0,6)</f>
        <v>18</v>
      </c>
      <c r="K119" s="4"/>
    </row>
    <row r="120" spans="1:11" ht="13.5" thickBot="1">
      <c r="A120" s="27"/>
      <c r="B120" s="7"/>
      <c r="C120" s="7"/>
      <c r="D120" s="28"/>
      <c r="E120" s="28"/>
      <c r="F120" s="28"/>
      <c r="G120" s="28"/>
      <c r="H120" s="29">
        <f>SUM(E120:F120:G120)</f>
        <v>0</v>
      </c>
      <c r="I120" s="28">
        <f>H117+H118+H119+H120</f>
        <v>9300</v>
      </c>
      <c r="J120" s="81">
        <f>IF(E120&gt;0,6)+IF(F120&gt;0,6)+IF(G120&gt;0,6)</f>
        <v>0</v>
      </c>
      <c r="K120" s="31">
        <f>I120/(J117+J118+J119+J120)</f>
        <v>172.22222222222223</v>
      </c>
    </row>
    <row r="121" spans="1:11" ht="12.75">
      <c r="A121" s="16" t="s">
        <v>16</v>
      </c>
      <c r="B121" s="17" t="s">
        <v>131</v>
      </c>
      <c r="C121" s="17"/>
      <c r="D121" s="18" t="s">
        <v>13</v>
      </c>
      <c r="E121" s="18">
        <v>1033</v>
      </c>
      <c r="F121" s="18">
        <v>1013</v>
      </c>
      <c r="G121" s="18">
        <v>912</v>
      </c>
      <c r="H121" s="18">
        <f>SUM(E121:F121:G121)</f>
        <v>2958</v>
      </c>
      <c r="I121" s="18"/>
      <c r="J121" s="19">
        <f aca="true" t="shared" si="6" ref="J121:J140">IF(E121&gt;0,6)+IF(F121&gt;0,6)+IF(G121&gt;0,6)</f>
        <v>18</v>
      </c>
      <c r="K121" s="20"/>
    </row>
    <row r="122" spans="1:11" ht="12.75">
      <c r="A122" s="21"/>
      <c r="B122" s="36" t="s">
        <v>132</v>
      </c>
      <c r="C122" s="2"/>
      <c r="D122" s="23" t="s">
        <v>24</v>
      </c>
      <c r="E122" s="23">
        <v>910</v>
      </c>
      <c r="F122" s="23">
        <v>909</v>
      </c>
      <c r="G122" s="23">
        <v>902</v>
      </c>
      <c r="H122" s="24">
        <f>SUM(E122:F122:G122)</f>
        <v>2721</v>
      </c>
      <c r="I122" s="23"/>
      <c r="J122" s="25">
        <f t="shared" si="6"/>
        <v>18</v>
      </c>
      <c r="K122" s="4"/>
    </row>
    <row r="123" spans="1:11" ht="12.75">
      <c r="A123" s="21"/>
      <c r="B123" s="36" t="s">
        <v>133</v>
      </c>
      <c r="C123" s="2"/>
      <c r="D123" s="23" t="s">
        <v>13</v>
      </c>
      <c r="E123" s="23">
        <v>1029</v>
      </c>
      <c r="F123" s="23">
        <v>1059</v>
      </c>
      <c r="G123" s="23">
        <v>1005</v>
      </c>
      <c r="H123" s="26">
        <f>SUM(E123:F123:G123)</f>
        <v>3093</v>
      </c>
      <c r="I123" s="23"/>
      <c r="J123" s="25">
        <f t="shared" si="6"/>
        <v>18</v>
      </c>
      <c r="K123" s="4"/>
    </row>
    <row r="124" spans="1:11" ht="13.5" thickBot="1">
      <c r="A124" s="27"/>
      <c r="B124" s="7"/>
      <c r="C124" s="7"/>
      <c r="D124" s="28"/>
      <c r="E124" s="28"/>
      <c r="F124" s="28"/>
      <c r="G124" s="28"/>
      <c r="H124" s="29">
        <f>SUM(E124:F124:G124)</f>
        <v>0</v>
      </c>
      <c r="I124" s="28">
        <f>H121+H122+H123+H124</f>
        <v>8772</v>
      </c>
      <c r="J124" s="81">
        <f t="shared" si="6"/>
        <v>0</v>
      </c>
      <c r="K124" s="31">
        <f>I124/(J121+J122+J123+J124)</f>
        <v>162.44444444444446</v>
      </c>
    </row>
    <row r="125" spans="1:11" ht="12.75">
      <c r="A125" s="16" t="s">
        <v>22</v>
      </c>
      <c r="B125" s="40" t="s">
        <v>134</v>
      </c>
      <c r="C125" s="40"/>
      <c r="D125" s="41" t="s">
        <v>75</v>
      </c>
      <c r="E125" s="18">
        <v>1045</v>
      </c>
      <c r="F125" s="18">
        <v>1132</v>
      </c>
      <c r="G125" s="18">
        <v>838</v>
      </c>
      <c r="H125" s="18">
        <f>SUM(E125:F125:G125)</f>
        <v>3015</v>
      </c>
      <c r="I125" s="18"/>
      <c r="J125" s="19">
        <f t="shared" si="6"/>
        <v>18</v>
      </c>
      <c r="K125" s="20"/>
    </row>
    <row r="126" spans="1:11" ht="12.75">
      <c r="A126" s="21"/>
      <c r="B126" s="36" t="s">
        <v>127</v>
      </c>
      <c r="C126" s="36"/>
      <c r="D126" s="37" t="s">
        <v>75</v>
      </c>
      <c r="E126" s="23">
        <v>887</v>
      </c>
      <c r="F126" s="23">
        <v>861</v>
      </c>
      <c r="G126" s="23">
        <v>843</v>
      </c>
      <c r="H126" s="24">
        <f>SUM(E126:F126:G126)</f>
        <v>2591</v>
      </c>
      <c r="I126" s="23"/>
      <c r="J126" s="25">
        <f t="shared" si="6"/>
        <v>18</v>
      </c>
      <c r="K126" s="4"/>
    </row>
    <row r="127" spans="1:11" ht="12.75">
      <c r="A127" s="21"/>
      <c r="B127" s="36" t="s">
        <v>126</v>
      </c>
      <c r="C127" s="36"/>
      <c r="D127" s="37" t="s">
        <v>75</v>
      </c>
      <c r="E127" s="23">
        <v>927</v>
      </c>
      <c r="F127" s="23">
        <v>1066</v>
      </c>
      <c r="G127" s="23">
        <v>959</v>
      </c>
      <c r="H127" s="26">
        <f>SUM(E127:F127:G127)</f>
        <v>2952</v>
      </c>
      <c r="I127" s="23"/>
      <c r="J127" s="25">
        <f t="shared" si="6"/>
        <v>18</v>
      </c>
      <c r="K127" s="4"/>
    </row>
    <row r="128" spans="1:11" ht="13.5" thickBot="1">
      <c r="A128" s="27"/>
      <c r="B128" s="38"/>
      <c r="C128" s="38"/>
      <c r="D128" s="39"/>
      <c r="E128" s="28"/>
      <c r="F128" s="28"/>
      <c r="G128" s="28"/>
      <c r="H128" s="29">
        <f>SUM(E128:F128:G128)</f>
        <v>0</v>
      </c>
      <c r="I128" s="28">
        <f>H125+H126+H127+H128</f>
        <v>8558</v>
      </c>
      <c r="J128" s="81">
        <f t="shared" si="6"/>
        <v>0</v>
      </c>
      <c r="K128" s="31">
        <f>I128/(J125+J126+J127+J128)</f>
        <v>158.4814814814815</v>
      </c>
    </row>
    <row r="129" spans="1:11" ht="12.75">
      <c r="A129" s="16" t="s">
        <v>27</v>
      </c>
      <c r="B129" s="40" t="s">
        <v>135</v>
      </c>
      <c r="C129" s="40"/>
      <c r="D129" s="41" t="s">
        <v>13</v>
      </c>
      <c r="E129" s="18">
        <v>948</v>
      </c>
      <c r="F129" s="18">
        <v>909</v>
      </c>
      <c r="G129" s="18">
        <v>867</v>
      </c>
      <c r="H129" s="18">
        <f>SUM(E129:F129:G129)</f>
        <v>2724</v>
      </c>
      <c r="I129" s="18"/>
      <c r="J129" s="19">
        <f t="shared" si="6"/>
        <v>18</v>
      </c>
      <c r="K129" s="20"/>
    </row>
    <row r="130" spans="1:11" ht="12.75">
      <c r="A130" s="21"/>
      <c r="B130" s="36" t="s">
        <v>136</v>
      </c>
      <c r="C130" s="36"/>
      <c r="D130" s="37" t="s">
        <v>13</v>
      </c>
      <c r="E130" s="23">
        <v>965</v>
      </c>
      <c r="F130" s="23">
        <v>794</v>
      </c>
      <c r="G130" s="23">
        <v>718</v>
      </c>
      <c r="H130" s="24">
        <f>SUM(E130:F130:G130)</f>
        <v>2477</v>
      </c>
      <c r="I130" s="23"/>
      <c r="J130" s="25">
        <f t="shared" si="6"/>
        <v>18</v>
      </c>
      <c r="K130" s="4"/>
    </row>
    <row r="131" spans="1:11" ht="12.75">
      <c r="A131" s="21"/>
      <c r="B131" s="36" t="s">
        <v>137</v>
      </c>
      <c r="C131" s="36"/>
      <c r="D131" s="37" t="s">
        <v>13</v>
      </c>
      <c r="E131" s="23">
        <v>1054</v>
      </c>
      <c r="F131" s="23">
        <v>1165</v>
      </c>
      <c r="G131" s="23">
        <v>1035</v>
      </c>
      <c r="H131" s="26">
        <f>SUM(E131:F131:G131)</f>
        <v>3254</v>
      </c>
      <c r="I131" s="23"/>
      <c r="J131" s="25">
        <f t="shared" si="6"/>
        <v>18</v>
      </c>
      <c r="K131" s="4"/>
    </row>
    <row r="132" spans="1:11" ht="13.5" thickBot="1">
      <c r="A132" s="27"/>
      <c r="B132" s="38"/>
      <c r="C132" s="38"/>
      <c r="D132" s="39"/>
      <c r="E132" s="28"/>
      <c r="F132" s="28"/>
      <c r="G132" s="28"/>
      <c r="H132" s="29">
        <f>SUM(E132:F132:G132)</f>
        <v>0</v>
      </c>
      <c r="I132" s="28">
        <f>H129+H130+H131+H132</f>
        <v>8455</v>
      </c>
      <c r="J132" s="81">
        <f t="shared" si="6"/>
        <v>0</v>
      </c>
      <c r="K132" s="31">
        <f>I132/(J129+J130+J131+J132)</f>
        <v>156.57407407407408</v>
      </c>
    </row>
    <row r="133" spans="1:11" ht="12.75">
      <c r="A133" s="16" t="s">
        <v>33</v>
      </c>
      <c r="B133" s="32" t="s">
        <v>138</v>
      </c>
      <c r="C133" s="32"/>
      <c r="D133" s="33" t="s">
        <v>18</v>
      </c>
      <c r="E133" s="18">
        <v>861</v>
      </c>
      <c r="F133" s="18">
        <v>940</v>
      </c>
      <c r="G133" s="18">
        <v>774</v>
      </c>
      <c r="H133" s="18">
        <f>SUM(E133:F133:G133)</f>
        <v>2575</v>
      </c>
      <c r="I133" s="18"/>
      <c r="J133" s="19">
        <f t="shared" si="6"/>
        <v>18</v>
      </c>
      <c r="K133" s="20"/>
    </row>
    <row r="134" spans="1:11" ht="12.75">
      <c r="A134" s="21"/>
      <c r="B134" s="34" t="s">
        <v>139</v>
      </c>
      <c r="C134" s="34"/>
      <c r="D134" s="35" t="s">
        <v>18</v>
      </c>
      <c r="E134" s="23">
        <v>897</v>
      </c>
      <c r="F134" s="23">
        <v>932</v>
      </c>
      <c r="G134" s="23">
        <v>864</v>
      </c>
      <c r="H134" s="24">
        <f>SUM(E134:F134:G134)</f>
        <v>2693</v>
      </c>
      <c r="I134" s="23"/>
      <c r="J134" s="25">
        <f t="shared" si="6"/>
        <v>18</v>
      </c>
      <c r="K134" s="4"/>
    </row>
    <row r="135" spans="1:11" ht="12.75">
      <c r="A135" s="21"/>
      <c r="B135" s="34" t="s">
        <v>140</v>
      </c>
      <c r="C135" s="34"/>
      <c r="D135" s="35" t="s">
        <v>18</v>
      </c>
      <c r="E135" s="23">
        <v>831</v>
      </c>
      <c r="F135" s="23">
        <v>914</v>
      </c>
      <c r="G135" s="23">
        <v>775</v>
      </c>
      <c r="H135" s="26">
        <f>SUM(E135:F135:G135)</f>
        <v>2520</v>
      </c>
      <c r="I135" s="23"/>
      <c r="J135" s="25">
        <f t="shared" si="6"/>
        <v>18</v>
      </c>
      <c r="K135" s="4"/>
    </row>
    <row r="136" spans="1:11" ht="13.5" thickBot="1">
      <c r="A136" s="27"/>
      <c r="B136" s="38"/>
      <c r="C136" s="38"/>
      <c r="D136" s="39"/>
      <c r="E136" s="28"/>
      <c r="F136" s="28"/>
      <c r="G136" s="28"/>
      <c r="H136" s="29">
        <f>SUM(E136:F136:G136)</f>
        <v>0</v>
      </c>
      <c r="I136" s="28">
        <f>H133+H134+H135+H136</f>
        <v>7788</v>
      </c>
      <c r="J136" s="81">
        <f t="shared" si="6"/>
        <v>0</v>
      </c>
      <c r="K136" s="31">
        <f>I136/(J133+J134+J135+J136)</f>
        <v>144.22222222222223</v>
      </c>
    </row>
    <row r="137" spans="1:11" ht="12.75">
      <c r="A137" s="16" t="s">
        <v>39</v>
      </c>
      <c r="B137" s="40" t="s">
        <v>141</v>
      </c>
      <c r="C137" s="40"/>
      <c r="D137" s="41" t="s">
        <v>46</v>
      </c>
      <c r="E137" s="18">
        <v>951</v>
      </c>
      <c r="F137" s="18">
        <v>914</v>
      </c>
      <c r="G137" s="18">
        <v>717</v>
      </c>
      <c r="H137" s="18">
        <f>SUM(E137:F137:G137)</f>
        <v>2582</v>
      </c>
      <c r="I137" s="18"/>
      <c r="J137" s="19">
        <f t="shared" si="6"/>
        <v>18</v>
      </c>
      <c r="K137" s="20"/>
    </row>
    <row r="138" spans="1:11" ht="12.75">
      <c r="A138" s="21"/>
      <c r="B138" s="36" t="s">
        <v>142</v>
      </c>
      <c r="C138" s="36"/>
      <c r="D138" s="37" t="s">
        <v>46</v>
      </c>
      <c r="E138" s="23">
        <v>884</v>
      </c>
      <c r="F138" s="23">
        <v>820</v>
      </c>
      <c r="G138" s="23">
        <v>783</v>
      </c>
      <c r="H138" s="24">
        <f>SUM(E138:F138:G138)</f>
        <v>2487</v>
      </c>
      <c r="I138" s="23"/>
      <c r="J138" s="25">
        <f t="shared" si="6"/>
        <v>18</v>
      </c>
      <c r="K138" s="4"/>
    </row>
    <row r="139" spans="1:11" ht="12.75">
      <c r="A139" s="21"/>
      <c r="B139" s="36" t="s">
        <v>143</v>
      </c>
      <c r="C139" s="36"/>
      <c r="D139" s="37" t="s">
        <v>46</v>
      </c>
      <c r="E139" s="23">
        <v>679</v>
      </c>
      <c r="F139" s="23">
        <v>665</v>
      </c>
      <c r="G139" s="23">
        <v>776</v>
      </c>
      <c r="H139" s="26">
        <f>SUM(E139:F139:G139)</f>
        <v>2120</v>
      </c>
      <c r="I139" s="23"/>
      <c r="J139" s="25">
        <f t="shared" si="6"/>
        <v>18</v>
      </c>
      <c r="K139" s="4"/>
    </row>
    <row r="140" spans="1:11" ht="13.5" thickBot="1">
      <c r="A140" s="27"/>
      <c r="B140" s="38"/>
      <c r="C140" s="38"/>
      <c r="D140" s="39"/>
      <c r="E140" s="28"/>
      <c r="F140" s="28"/>
      <c r="G140" s="28"/>
      <c r="H140" s="29">
        <f>SUM(E140:F140:G140)</f>
        <v>0</v>
      </c>
      <c r="I140" s="28">
        <f>H137+H138+H139+H140</f>
        <v>7189</v>
      </c>
      <c r="J140" s="30">
        <f t="shared" si="6"/>
        <v>0</v>
      </c>
      <c r="K140" s="31">
        <f>I140/(J137+J138+J139+J140)</f>
        <v>133.12962962962962</v>
      </c>
    </row>
    <row r="141" spans="1:11" ht="12.75">
      <c r="A141" s="55" t="s">
        <v>44</v>
      </c>
      <c r="B141" s="40" t="s">
        <v>144</v>
      </c>
      <c r="C141" s="40"/>
      <c r="D141" s="41" t="s">
        <v>46</v>
      </c>
      <c r="E141" s="18">
        <v>862</v>
      </c>
      <c r="F141" s="18">
        <v>810</v>
      </c>
      <c r="G141" s="18"/>
      <c r="H141" s="18">
        <f>SUM(E141:F141:G141)</f>
        <v>1672</v>
      </c>
      <c r="I141" s="18"/>
      <c r="J141" s="19">
        <f>IF(E141&gt;0,6)+IF(F141&gt;0,6)+IF(G141&gt;0,6)</f>
        <v>12</v>
      </c>
      <c r="K141" s="20"/>
    </row>
    <row r="142" spans="1:11" ht="12.75">
      <c r="A142" s="59"/>
      <c r="B142" s="36" t="s">
        <v>145</v>
      </c>
      <c r="C142" s="36"/>
      <c r="D142" s="37" t="s">
        <v>46</v>
      </c>
      <c r="E142" s="23">
        <v>795</v>
      </c>
      <c r="F142" s="23">
        <v>772</v>
      </c>
      <c r="G142" s="23"/>
      <c r="H142" s="24">
        <f>SUM(E142:F142:G142)</f>
        <v>1567</v>
      </c>
      <c r="I142" s="23"/>
      <c r="J142" s="25">
        <f>IF(E142&gt;0,6)+IF(F142&gt;0,6)+IF(G142&gt;0,6)</f>
        <v>12</v>
      </c>
      <c r="K142" s="4"/>
    </row>
    <row r="143" spans="1:11" ht="12.75">
      <c r="A143" s="59"/>
      <c r="B143" s="36" t="s">
        <v>146</v>
      </c>
      <c r="C143" s="36"/>
      <c r="D143" s="37" t="s">
        <v>46</v>
      </c>
      <c r="E143" s="23">
        <v>817</v>
      </c>
      <c r="F143" s="23"/>
      <c r="G143" s="23"/>
      <c r="H143" s="26">
        <f>SUM(E143:F143:G143)</f>
        <v>817</v>
      </c>
      <c r="I143" s="23"/>
      <c r="J143" s="25">
        <f>IF(E143&gt;0,6)+IF(F143&gt;0,6)+IF(G143&gt;0,6)</f>
        <v>6</v>
      </c>
      <c r="K143" s="4"/>
    </row>
    <row r="144" spans="1:11" ht="13.5" thickBot="1">
      <c r="A144" s="61"/>
      <c r="B144" s="38" t="s">
        <v>147</v>
      </c>
      <c r="C144" s="38"/>
      <c r="D144" s="39" t="s">
        <v>46</v>
      </c>
      <c r="E144" s="28"/>
      <c r="F144" s="28">
        <v>834</v>
      </c>
      <c r="G144" s="28"/>
      <c r="H144" s="29">
        <f>SUM(E144:F144:G144)</f>
        <v>834</v>
      </c>
      <c r="I144" s="28">
        <f>H141+H142+H143+H144</f>
        <v>4890</v>
      </c>
      <c r="J144" s="30">
        <f>IF(E144&gt;0,6)+IF(F144&gt;0,6)+IF(G144&gt;0,6)</f>
        <v>6</v>
      </c>
      <c r="K144" s="31">
        <f>I144/(J141+J142+J143+J144)</f>
        <v>135.83333333333334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lion</cp:lastModifiedBy>
  <dcterms:created xsi:type="dcterms:W3CDTF">2007-05-13T18:20:05Z</dcterms:created>
  <dcterms:modified xsi:type="dcterms:W3CDTF">2007-05-13T18:22:47Z</dcterms:modified>
  <cp:category/>
  <cp:version/>
  <cp:contentType/>
  <cp:contentStatus/>
</cp:coreProperties>
</file>